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C7A504D2-C56D-4AF9-9EBA-6787B0C71BC9}" xr6:coauthVersionLast="47" xr6:coauthVersionMax="47" xr10:uidLastSave="{00000000-0000-0000-0000-000000000000}"/>
  <bookViews>
    <workbookView xWindow="-120" yWindow="-120" windowWidth="29040" windowHeight="15720" xr2:uid="{97F90027-F940-479D-ADAE-5285E75BA204}"/>
  </bookViews>
  <sheets>
    <sheet name="Table S1_Weather data" sheetId="1" r:id="rId1"/>
    <sheet name="Table S2_Chill and heat days" sheetId="6" r:id="rId2"/>
    <sheet name="Table S3_Onset and length" sheetId="2" r:id="rId3"/>
    <sheet name="Table S4_Sugar concentration" sheetId="4" r:id="rId4"/>
    <sheet name="Table S5_Nectar weight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4" l="1"/>
  <c r="B111" i="4"/>
  <c r="B110" i="4"/>
  <c r="B113" i="3"/>
  <c r="B112" i="3"/>
  <c r="B111" i="3"/>
  <c r="E47" i="1" l="1"/>
  <c r="E32" i="1"/>
</calcChain>
</file>

<file path=xl/sharedStrings.xml><?xml version="1.0" encoding="utf-8"?>
<sst xmlns="http://schemas.openxmlformats.org/spreadsheetml/2006/main" count="333" uniqueCount="152">
  <si>
    <t>Isaszeg 8/C</t>
  </si>
  <si>
    <t>2024_1</t>
  </si>
  <si>
    <t>2024_2</t>
  </si>
  <si>
    <t>Isaszeg 8/E</t>
  </si>
  <si>
    <t>n</t>
  </si>
  <si>
    <t>Subcompartment</t>
  </si>
  <si>
    <t>Year</t>
  </si>
  <si>
    <t>Length of the AFP</t>
  </si>
  <si>
    <t>Length of the IFP</t>
  </si>
  <si>
    <t>Onset date of the AFP</t>
  </si>
  <si>
    <t>Days passed since 1 January</t>
  </si>
  <si>
    <t>Onset date of the IFP</t>
  </si>
  <si>
    <t>Debrecen 17/C</t>
  </si>
  <si>
    <t>PV-BORZ</t>
  </si>
  <si>
    <t>Nyírségi-1</t>
  </si>
  <si>
    <t>Nyírségi-12</t>
  </si>
  <si>
    <t>Kommersz</t>
  </si>
  <si>
    <t>PV 201 E 2/3</t>
  </si>
  <si>
    <t>PV_BORZ</t>
  </si>
  <si>
    <t>Rózsaszín-A</t>
  </si>
  <si>
    <t>Rózsaszín-B</t>
  </si>
  <si>
    <t>Guth-189</t>
  </si>
  <si>
    <t>Appalachia</t>
  </si>
  <si>
    <t>CST 61/A 3/1</t>
  </si>
  <si>
    <t>73 MB 17/D</t>
  </si>
  <si>
    <t>KH 56/A 2/5</t>
  </si>
  <si>
    <t>PV 201 E 2/4</t>
  </si>
  <si>
    <t>The onset date of the AFP</t>
  </si>
  <si>
    <t>Days passed from January 1 to the starting date of the AFP</t>
  </si>
  <si>
    <t>Critical value</t>
  </si>
  <si>
    <t xml:space="preserve">Average precipitation in the previous years (IX-X-XI months) (mm) </t>
  </si>
  <si>
    <t xml:space="preserve">Average precipitation in the previous year (VI-VII-VIII months) (mm) </t>
  </si>
  <si>
    <t xml:space="preserve">Average soil temperature in the previous year (IX-X-XI months) (°C) </t>
  </si>
  <si>
    <t>Average precipitation in the given year (III-IV-V months) (mm)</t>
  </si>
  <si>
    <t>Average soil temperature in the given year (III-IV months) (°C)</t>
  </si>
  <si>
    <t>Subcomparment</t>
  </si>
  <si>
    <t>Clone</t>
  </si>
  <si>
    <r>
      <rPr>
        <i/>
        <sz val="11"/>
        <color theme="1"/>
        <rFont val="Times New Roman"/>
        <family val="1"/>
      </rPr>
      <t>R.p. '</t>
    </r>
    <r>
      <rPr>
        <sz val="11"/>
        <color theme="1"/>
        <rFont val="Times New Roman"/>
        <family val="1"/>
      </rPr>
      <t>PV-BORZ'</t>
    </r>
  </si>
  <si>
    <r>
      <rPr>
        <i/>
        <sz val="11"/>
        <color theme="1"/>
        <rFont val="Times New Roman"/>
        <family val="1"/>
      </rPr>
      <t>R.p.</t>
    </r>
    <r>
      <rPr>
        <sz val="11"/>
        <color theme="1"/>
        <rFont val="Times New Roman"/>
        <family val="1"/>
      </rPr>
      <t xml:space="preserve"> 'Nyírségi-1'</t>
    </r>
  </si>
  <si>
    <r>
      <rPr>
        <i/>
        <sz val="11"/>
        <color theme="1"/>
        <rFont val="Times New Roman"/>
        <family val="1"/>
      </rPr>
      <t>R.p.</t>
    </r>
    <r>
      <rPr>
        <sz val="11"/>
        <color theme="1"/>
        <rFont val="Times New Roman"/>
        <family val="1"/>
      </rPr>
      <t xml:space="preserve"> 'Nyírségi-12'</t>
    </r>
  </si>
  <si>
    <t xml:space="preserve">Standard black locust </t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</si>
  <si>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'PV 201 E 2/3'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</si>
  <si>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'PV_BORZ'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</si>
  <si>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'Rózsaszín-A'</t>
    </r>
  </si>
  <si>
    <r>
      <rPr>
        <i/>
        <sz val="11"/>
        <color theme="1"/>
        <rFont val="Times New Roman"/>
        <family val="1"/>
      </rPr>
      <t>R.p. '</t>
    </r>
    <r>
      <rPr>
        <sz val="11"/>
        <color theme="1"/>
        <rFont val="Times New Roman"/>
        <family val="1"/>
      </rPr>
      <t>Rózsaszín-B'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</si>
  <si>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'Guth-189'</t>
    </r>
  </si>
  <si>
    <t>Standard black locust</t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</si>
  <si>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'Appalachia'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</si>
  <si>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'CST 61/A 3/1'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</si>
  <si>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'73 MB 17/D'</t>
    </r>
  </si>
  <si>
    <r>
      <rPr>
        <i/>
        <sz val="11"/>
        <color theme="1"/>
        <rFont val="Times New Roman"/>
        <family val="1"/>
      </rPr>
      <t xml:space="preserve">R.p. </t>
    </r>
    <r>
      <rPr>
        <sz val="11"/>
        <color theme="1"/>
        <rFont val="Times New Roman"/>
        <family val="1"/>
      </rPr>
      <t>'KH 56/A 2/5'</t>
    </r>
  </si>
  <si>
    <r>
      <rPr>
        <i/>
        <sz val="11"/>
        <color theme="1"/>
        <rFont val="Times New Roman"/>
        <family val="1"/>
      </rPr>
      <t>R.p. '</t>
    </r>
    <r>
      <rPr>
        <sz val="11"/>
        <color theme="1"/>
        <rFont val="Times New Roman"/>
        <family val="1"/>
      </rPr>
      <t>PV 201 E 2/4'</t>
    </r>
  </si>
  <si>
    <t>Nectar weight (mg)</t>
  </si>
  <si>
    <t xml:space="preserve">Temperature means air temperature. Every other type of temperature has been specified. </t>
  </si>
  <si>
    <t>Heat days*</t>
  </si>
  <si>
    <t>Chill days**</t>
  </si>
  <si>
    <t>Kecskemét-Méheslapos (0743/2)</t>
  </si>
  <si>
    <t>20 May</t>
  </si>
  <si>
    <t>15 April</t>
  </si>
  <si>
    <t>02 May</t>
  </si>
  <si>
    <t>15 May</t>
  </si>
  <si>
    <t>16 April</t>
  </si>
  <si>
    <t>09 May</t>
  </si>
  <si>
    <t>13 April</t>
  </si>
  <si>
    <t>26 May</t>
  </si>
  <si>
    <t>23 April</t>
  </si>
  <si>
    <t>05 May</t>
  </si>
  <si>
    <t>22 May</t>
  </si>
  <si>
    <t>21 April</t>
  </si>
  <si>
    <t>16 May</t>
  </si>
  <si>
    <t>18 April</t>
  </si>
  <si>
    <t>Days passed from 1 January to the onset of the AFP</t>
  </si>
  <si>
    <t>Average precipitation from 1 January (mm)</t>
  </si>
  <si>
    <t xml:space="preserve">7-day average air temperature (°C) </t>
  </si>
  <si>
    <t xml:space="preserve">7-day average maximum air temperature (°C) </t>
  </si>
  <si>
    <t xml:space="preserve">14-day average maximum air temperature (°C) </t>
  </si>
  <si>
    <t xml:space="preserve">14-day average air temperature (°C) </t>
  </si>
  <si>
    <t xml:space="preserve">7-day average soil temperature (°C) </t>
  </si>
  <si>
    <t xml:space="preserve">7-day average 0–-20 cm deep soil layer temperature (°C) </t>
  </si>
  <si>
    <t>7-day average 30–-50 cm deep soil layer temperature (°C)</t>
  </si>
  <si>
    <t xml:space="preserve">14-day average soil temperature (°C) </t>
  </si>
  <si>
    <t xml:space="preserve">14- day average 0–-20 cm deep soil layer temperature (°C) </t>
  </si>
  <si>
    <t>14-day average 30–-50 cm deep soil layer temperature (°C) -</t>
  </si>
  <si>
    <t xml:space="preserve">7-day cumulative maximum air temperature (°C) </t>
  </si>
  <si>
    <t xml:space="preserve">7-day cumulative precipitation (mm) </t>
  </si>
  <si>
    <t xml:space="preserve">14-day cumulative precipitation (mm) </t>
  </si>
  <si>
    <t>Cumulative maximum air temperature from 1 January (°C)</t>
  </si>
  <si>
    <t>Days passed from 1 January to the onset of the IFP</t>
  </si>
  <si>
    <t>Significant at the p=0,05 level (2-tailed), Pearson-correlation</t>
  </si>
  <si>
    <t>19 April</t>
  </si>
  <si>
    <t>13 May</t>
  </si>
  <si>
    <t>20 April</t>
  </si>
  <si>
    <t>08 May</t>
  </si>
  <si>
    <t>Days passed from 1 January until the start of the AFP</t>
  </si>
  <si>
    <t>Sugar concentration (%)</t>
  </si>
  <si>
    <t>Average temperature 1 day before measurement (°C)</t>
  </si>
  <si>
    <t>Maximum temperature 1 day before measurement (°C)</t>
  </si>
  <si>
    <t>Maximum precipitation the day before measurement (mm)</t>
  </si>
  <si>
    <t xml:space="preserve">Average maximum temperature of 1 week before measurement (°C) </t>
  </si>
  <si>
    <t xml:space="preserve">Average maximum temperature of 2 weeks before measurement (°C) </t>
  </si>
  <si>
    <t>Minimum temperature 1 day before measurement (°C)</t>
  </si>
  <si>
    <t>Average soil temperature of the 0-20 cm deep soil layer (°C) the day before measurement</t>
  </si>
  <si>
    <t xml:space="preserve">Average temperature of 1 week before measurement (°C) </t>
  </si>
  <si>
    <t xml:space="preserve">Average precipitation 1 week before measurement (mm) </t>
  </si>
  <si>
    <t>0.468</t>
  </si>
  <si>
    <t>Critival value</t>
  </si>
  <si>
    <t>0.288</t>
  </si>
  <si>
    <t>0.396</t>
  </si>
  <si>
    <t>Kecskemét- Méheslapos (0743/2)</t>
  </si>
  <si>
    <t>Maximum air temperature (°C) during the 7-day period</t>
  </si>
  <si>
    <t>Maximum air temperature (°C) during the 14-day period</t>
  </si>
  <si>
    <t>Maximum temperature of the 0–20 deep soil layer (°C) during the 7-day period</t>
  </si>
  <si>
    <t>Maximum temperature of the 30-50 deep soil layer (°C) during the 7-day period</t>
  </si>
  <si>
    <t>Maximum temperature of the 0–20 deep soil layer (°C) during the 14-day period</t>
  </si>
  <si>
    <t>Maximum temperature of the 30-50 deep soil layer (°C) during the 14-day period</t>
  </si>
  <si>
    <t xml:space="preserve">Cumulative precipitation in the previous year (VI-VII-VIII months) (mm) </t>
  </si>
  <si>
    <t xml:space="preserve">Cumulative precipitation in the previous years (IX-X-XI months) (mm) </t>
  </si>
  <si>
    <t>Cumulative precipitation in the given year (III-IV-V months) (mm)</t>
  </si>
  <si>
    <t>Cumulative average soil temperature in the given year (III-IV months) (°C)</t>
  </si>
  <si>
    <t>-0,514</t>
  </si>
  <si>
    <t>Minimum</t>
  </si>
  <si>
    <t>Maximum</t>
  </si>
  <si>
    <t>Average</t>
  </si>
  <si>
    <t>AFP – average flowering period; IFP – intensive flowering period</t>
  </si>
  <si>
    <t>Cumulative air temperature from 1 January (°C)</t>
  </si>
  <si>
    <t>Cumulative average soil temperature from 1 January (°C)</t>
  </si>
  <si>
    <t>Intensive flowering period (IFP) 3.–4. stage of flowering, III-V. extent</t>
  </si>
  <si>
    <r>
      <t>Pearson correlation coefficient (</t>
    </r>
    <r>
      <rPr>
        <b/>
        <i/>
        <sz val="11"/>
        <color theme="1"/>
        <rFont val="Times New Roman"/>
        <family val="1"/>
        <charset val="238"/>
      </rPr>
      <t>p</t>
    </r>
    <r>
      <rPr>
        <b/>
        <sz val="11"/>
        <color theme="1"/>
        <rFont val="Times New Roman"/>
        <family val="1"/>
      </rPr>
      <t xml:space="preserve"> = 0.05)</t>
    </r>
  </si>
  <si>
    <t>Average flowering period (AFP) from the 1st stage of flowering to the 5th</t>
  </si>
  <si>
    <t>Cumulative precipitation from 1 January (mm)</t>
  </si>
  <si>
    <t>Cumulative maximum air temperature (°C) – 14-day period</t>
  </si>
  <si>
    <t xml:space="preserve">7-day average 0–20 cm deep soil layer temperature (°C) </t>
  </si>
  <si>
    <t xml:space="preserve">14- day average 0–20 cm deep soil layer temperature (°C) </t>
  </si>
  <si>
    <t>14-day average 30–50 cm deep soil layer temperature (°C) -</t>
  </si>
  <si>
    <t>Average precipitation in the previous year (III-IV-V months) (mm)</t>
  </si>
  <si>
    <t>Cumulative precipitation in the previous year (III-IV-V months) (mm)</t>
  </si>
  <si>
    <r>
      <t xml:space="preserve">Significant at the </t>
    </r>
    <r>
      <rPr>
        <b/>
        <i/>
        <sz val="11"/>
        <color theme="1"/>
        <rFont val="Times New Roman"/>
        <family val="1"/>
        <charset val="238"/>
      </rPr>
      <t>p</t>
    </r>
    <r>
      <rPr>
        <b/>
        <sz val="11"/>
        <color theme="1"/>
        <rFont val="Times New Roman"/>
        <family val="1"/>
      </rPr>
      <t xml:space="preserve"> = 0.05 level (2-tailed), Pearson-correlation</t>
    </r>
  </si>
  <si>
    <r>
      <t>Pearson correlation coefficient (</t>
    </r>
    <r>
      <rPr>
        <b/>
        <i/>
        <sz val="11"/>
        <color theme="1"/>
        <rFont val="Times New Roman"/>
        <family val="1"/>
        <charset val="238"/>
      </rPr>
      <t xml:space="preserve">p </t>
    </r>
    <r>
      <rPr>
        <b/>
        <sz val="11"/>
        <color theme="1"/>
        <rFont val="Times New Roman"/>
        <family val="1"/>
      </rPr>
      <t>= 0.05)</t>
    </r>
  </si>
  <si>
    <t>**number of days where the average air temperature was &lt; 5°C from Nov. 1. until the onset of the AFP</t>
  </si>
  <si>
    <t>*number of days where the average air temperature was &gt; 35°C, in the previous year, from IV. 1. – X. 31.</t>
  </si>
  <si>
    <r>
      <rPr>
        <sz val="12"/>
        <color theme="1"/>
        <rFont val="Times New Roman"/>
        <family val="1"/>
        <charset val="238"/>
      </rPr>
      <t xml:space="preserve">Table S4. </t>
    </r>
    <r>
      <rPr>
        <sz val="12"/>
        <color theme="1"/>
        <rFont val="Times New Roman"/>
        <family val="1"/>
      </rPr>
      <t>Weather factors and their effect on the sugar concentration (%)</t>
    </r>
  </si>
  <si>
    <t xml:space="preserve">Average soil temperature of the 0–20 cm deep soil layer (°C) the day before measurement </t>
  </si>
  <si>
    <t>Maximum temperature 1 day before measurement (°C)</t>
  </si>
  <si>
    <t>Average temperature 1 day before measurement (°C)</t>
  </si>
  <si>
    <t>Minimum temperature 1 day before measurement (°C)</t>
  </si>
  <si>
    <t xml:space="preserve">Average precipitation 1 week before measurement (mm) </t>
  </si>
  <si>
    <r>
      <rPr>
        <sz val="12"/>
        <color theme="1"/>
        <rFont val="Times New Roman"/>
        <family val="1"/>
        <charset val="238"/>
      </rPr>
      <t>Table S5. W</t>
    </r>
    <r>
      <rPr>
        <sz val="12"/>
        <color theme="1"/>
        <rFont val="Times New Roman"/>
        <family val="1"/>
      </rPr>
      <t>eather factors and their effect on the nectar weight (mg)</t>
    </r>
  </si>
  <si>
    <r>
      <t>Table S1. Aver</t>
    </r>
    <r>
      <rPr>
        <sz val="12"/>
        <color theme="1"/>
        <rFont val="Times New Roman"/>
        <family val="1"/>
      </rPr>
      <t>age flowering period (AFP) from the 1st stage of flowering to the 5th</t>
    </r>
  </si>
  <si>
    <t>Table S2. Number of heat days and chill days for statistical analysis of average flowering period (AFP)</t>
  </si>
  <si>
    <t>Table S3. Onset and length of the average and intensive flowering periods</t>
  </si>
  <si>
    <t>The authors are fully responsible for both the content and the formal aspects of the Electronic Supplementary Material.</t>
  </si>
  <si>
    <t>No editorial adjustments were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</si>
</sst>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238"/>
    </font>
    <font>
      <sz val="11"/>
      <color rgb="FF000000"/>
      <name val="Times New Roman"/>
      <family val="1"/>
    </font>
    <font>
      <sz val="14"/>
      <color rgb="FF595959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49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164" fontId="3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49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4" fillId="0" borderId="1" xfId="0" applyNumberFormat="1" applyFont="1" applyBorder="1"/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0" applyNumberFormat="1"/>
    <xf numFmtId="2" fontId="3" fillId="0" borderId="0" xfId="0" applyNumberFormat="1" applyFont="1"/>
    <xf numFmtId="1" fontId="3" fillId="0" borderId="0" xfId="0" applyNumberFormat="1" applyFont="1"/>
    <xf numFmtId="0" fontId="12" fillId="0" borderId="0" xfId="0" applyFont="1" applyAlignment="1">
      <alignment horizontal="center" vertical="center" readingOrder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left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í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'Table S2_Chill and heat days'!$D$3</c:f>
              <c:strCache>
                <c:ptCount val="1"/>
                <c:pt idx="0">
                  <c:v>Heat days*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9501840793390759E-2"/>
                  <c:y val="-7.000085089114484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0.0032</a:t>
                    </a:r>
                    <a:r>
                      <a:rPr lang="en-US" i="1" baseline="0"/>
                      <a:t>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</a:t>
                    </a:r>
                    <a:r>
                      <a:rPr lang="cs-CZ" baseline="0"/>
                      <a:t>–</a:t>
                    </a:r>
                    <a:r>
                      <a:rPr lang="en-US" baseline="0"/>
                      <a:t> 0.526</a:t>
                    </a:r>
                    <a:r>
                      <a:rPr lang="en-US" i="1" baseline="0"/>
                      <a:t>x</a:t>
                    </a:r>
                    <a:r>
                      <a:rPr lang="en-US" baseline="0"/>
                      <a:t> + 25.131</a:t>
                    </a:r>
                    <a:br>
                      <a:rPr lang="en-US" baseline="0"/>
                    </a:br>
                    <a:r>
                      <a:rPr lang="en-US" i="1" baseline="0"/>
                      <a:t>R</a:t>
                    </a:r>
                    <a:r>
                      <a:rPr lang="en-US" baseline="0"/>
                      <a:t>² = 0.7191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S2_Chill and heat days'!$C$4:$C$11</c:f>
              <c:numCache>
                <c:formatCode>0</c:formatCode>
                <c:ptCount val="8"/>
                <c:pt idx="0">
                  <c:v>135</c:v>
                </c:pt>
                <c:pt idx="1">
                  <c:v>107</c:v>
                </c:pt>
                <c:pt idx="2">
                  <c:v>140</c:v>
                </c:pt>
                <c:pt idx="3">
                  <c:v>106</c:v>
                </c:pt>
                <c:pt idx="4">
                  <c:v>140</c:v>
                </c:pt>
                <c:pt idx="5">
                  <c:v>110</c:v>
                </c:pt>
                <c:pt idx="6">
                  <c:v>129</c:v>
                </c:pt>
                <c:pt idx="7">
                  <c:v>104</c:v>
                </c:pt>
              </c:numCache>
            </c:numRef>
          </c:xVal>
          <c:yVal>
            <c:numRef>
              <c:f>'Table S2_Chill and heat days'!$D$4:$D$11</c:f>
              <c:numCache>
                <c:formatCode>0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14</c:v>
                </c:pt>
                <c:pt idx="3">
                  <c:v>4</c:v>
                </c:pt>
                <c:pt idx="4">
                  <c:v>14</c:v>
                </c:pt>
                <c:pt idx="5">
                  <c:v>4</c:v>
                </c:pt>
                <c:pt idx="6">
                  <c:v>14</c:v>
                </c:pt>
                <c:pt idx="7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34-4FBA-A4C4-8F07EB74E407}"/>
            </c:ext>
          </c:extLst>
        </c:ser>
        <c:ser>
          <c:idx val="1"/>
          <c:order val="1"/>
          <c:tx>
            <c:strRef>
              <c:f>'Table S2_Chill and heat days'!$E$3</c:f>
              <c:strCache>
                <c:ptCount val="1"/>
                <c:pt idx="0">
                  <c:v>Chill days**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4.263877513077298E-2"/>
                  <c:y val="-3.20533467403292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0.0142</a:t>
                    </a:r>
                    <a:r>
                      <a:rPr lang="en-US" i="1" baseline="0"/>
                      <a:t>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</a:t>
                    </a:r>
                    <a:r>
                      <a:rPr lang="cs-CZ" baseline="0"/>
                      <a:t>–</a:t>
                    </a:r>
                    <a:r>
                      <a:rPr lang="en-US" baseline="0"/>
                      <a:t> 2.7471</a:t>
                    </a:r>
                    <a:r>
                      <a:rPr lang="en-US" i="1" baseline="0"/>
                      <a:t>x</a:t>
                    </a:r>
                    <a:r>
                      <a:rPr lang="en-US" baseline="0"/>
                      <a:t> + 203.97</a:t>
                    </a:r>
                    <a:br>
                      <a:rPr lang="en-US" baseline="0"/>
                    </a:br>
                    <a:r>
                      <a:rPr lang="en-US" i="1" baseline="0"/>
                      <a:t>R</a:t>
                    </a:r>
                    <a:r>
                      <a:rPr lang="en-US" baseline="0"/>
                      <a:t>² = 0.7646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S2_Chill and heat days'!$C$4:$C$11</c:f>
              <c:numCache>
                <c:formatCode>0</c:formatCode>
                <c:ptCount val="8"/>
                <c:pt idx="0">
                  <c:v>135</c:v>
                </c:pt>
                <c:pt idx="1">
                  <c:v>107</c:v>
                </c:pt>
                <c:pt idx="2">
                  <c:v>140</c:v>
                </c:pt>
                <c:pt idx="3">
                  <c:v>106</c:v>
                </c:pt>
                <c:pt idx="4">
                  <c:v>140</c:v>
                </c:pt>
                <c:pt idx="5">
                  <c:v>110</c:v>
                </c:pt>
                <c:pt idx="6">
                  <c:v>129</c:v>
                </c:pt>
                <c:pt idx="7">
                  <c:v>104</c:v>
                </c:pt>
              </c:numCache>
            </c:numRef>
          </c:xVal>
          <c:yVal>
            <c:numRef>
              <c:f>'Table S2_Chill and heat days'!$E$4:$E$11</c:f>
              <c:numCache>
                <c:formatCode>General</c:formatCode>
                <c:ptCount val="8"/>
                <c:pt idx="0">
                  <c:v>81</c:v>
                </c:pt>
                <c:pt idx="1">
                  <c:v>65</c:v>
                </c:pt>
                <c:pt idx="2">
                  <c:v>100</c:v>
                </c:pt>
                <c:pt idx="3">
                  <c:v>79</c:v>
                </c:pt>
                <c:pt idx="4">
                  <c:v>100</c:v>
                </c:pt>
                <c:pt idx="5">
                  <c:v>79</c:v>
                </c:pt>
                <c:pt idx="6">
                  <c:v>88</c:v>
                </c:pt>
                <c:pt idx="7">
                  <c:v>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34-4FBA-A4C4-8F07EB74E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49216"/>
        <c:axId val="429051184"/>
      </c:scatterChart>
      <c:valAx>
        <c:axId val="429049216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hu-HU" b="1">
                    <a:solidFill>
                      <a:schemeClr val="tx1"/>
                    </a:solidFill>
                  </a:rPr>
                  <a:t>Days passed from January 1 until the start of the AFP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429051184"/>
        <c:crosses val="autoZero"/>
        <c:crossBetween val="midCat"/>
      </c:valAx>
      <c:valAx>
        <c:axId val="42905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 of days</a:t>
                </a:r>
                <a:endParaRPr lang="hu-H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429049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81250931699904"/>
          <c:y val="0.90538300273762784"/>
          <c:w val="0.57879174643692843"/>
          <c:h val="6.0370432180865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1619250</xdr:colOff>
      <xdr:row>17</xdr:row>
      <xdr:rowOff>180974</xdr:rowOff>
    </xdr:from>
    <xdr:to>
      <xdr:col>6</xdr:col>
      <xdr:colOff>0</xdr:colOff>
      <xdr:row>35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AC903A-A0DA-4CDF-A904-C0613DF15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EEDD-C657-426B-80AB-44342907FD7D}">
  <dimension ref="A1:AC48"/>
  <sheetViews>
    <sheetView tabSelected="1" workbookViewId="0">
      <selection activeCell="C2" sqref="C2"/>
    </sheetView>
  </sheetViews>
  <sheetFormatPr defaultRowHeight="15" x14ac:dyDescent="0.25"/>
  <cols>
    <col min="1" max="1" width="18.85546875" style="24" customWidth="1"/>
    <col min="2" max="2" width="9.140625" style="24"/>
    <col min="3" max="3" width="39" style="24" customWidth="1"/>
    <col min="4" max="4" width="12.42578125" style="24" bestFit="1" customWidth="1"/>
    <col min="5" max="5" width="15.140625" style="35" customWidth="1"/>
    <col min="6" max="6" width="13.5703125" style="35" customWidth="1"/>
    <col min="7" max="7" width="14.85546875" style="35" customWidth="1"/>
    <col min="8" max="8" width="16.28515625" style="35" customWidth="1"/>
    <col min="9" max="9" width="15.7109375" style="35" customWidth="1"/>
    <col min="10" max="10" width="13.42578125" style="35" customWidth="1"/>
    <col min="11" max="11" width="12.85546875" style="35" customWidth="1"/>
    <col min="12" max="12" width="13.5703125" style="35" customWidth="1"/>
    <col min="13" max="13" width="13.140625" style="35" customWidth="1"/>
    <col min="14" max="14" width="13.28515625" style="35" customWidth="1"/>
    <col min="15" max="15" width="12.85546875" style="35" customWidth="1"/>
    <col min="16" max="16" width="12.5703125" style="35" customWidth="1"/>
    <col min="17" max="17" width="12.28515625" style="35" customWidth="1"/>
    <col min="18" max="18" width="13.28515625" style="35" customWidth="1"/>
    <col min="19" max="19" width="13.7109375" style="35" customWidth="1"/>
    <col min="20" max="20" width="13.140625" style="35" customWidth="1"/>
    <col min="21" max="21" width="12.85546875" style="35" customWidth="1"/>
    <col min="22" max="22" width="13" style="35" customWidth="1"/>
    <col min="23" max="25" width="13.28515625" style="35" customWidth="1"/>
    <col min="26" max="26" width="13.7109375" style="35" customWidth="1"/>
    <col min="27" max="27" width="14" style="35" customWidth="1"/>
    <col min="28" max="28" width="15.28515625" style="35" customWidth="1"/>
    <col min="29" max="29" width="12.85546875" style="35" customWidth="1"/>
  </cols>
  <sheetData>
    <row r="1" spans="1:28" x14ac:dyDescent="0.25">
      <c r="A1" s="24" t="s">
        <v>150</v>
      </c>
    </row>
    <row r="2" spans="1:28" x14ac:dyDescent="0.25">
      <c r="A2" s="24" t="s">
        <v>151</v>
      </c>
    </row>
    <row r="4" spans="1:28" ht="15.75" x14ac:dyDescent="0.25">
      <c r="A4" s="72" t="s">
        <v>147</v>
      </c>
    </row>
    <row r="5" spans="1:28" x14ac:dyDescent="0.25">
      <c r="A5" s="82" t="s">
        <v>136</v>
      </c>
      <c r="B5" s="82"/>
      <c r="C5" s="82"/>
    </row>
    <row r="6" spans="1:28" ht="142.5" customHeight="1" x14ac:dyDescent="0.25">
      <c r="A6" s="1" t="s">
        <v>5</v>
      </c>
      <c r="B6" s="1" t="s">
        <v>6</v>
      </c>
      <c r="C6" s="1" t="s">
        <v>27</v>
      </c>
      <c r="D6" s="1" t="s">
        <v>71</v>
      </c>
      <c r="E6" s="2" t="s">
        <v>124</v>
      </c>
      <c r="F6" s="2" t="s">
        <v>86</v>
      </c>
      <c r="G6" s="2" t="s">
        <v>125</v>
      </c>
      <c r="H6" s="2" t="s">
        <v>129</v>
      </c>
      <c r="I6" s="2" t="s">
        <v>72</v>
      </c>
      <c r="J6" s="3" t="s">
        <v>73</v>
      </c>
      <c r="K6" s="2" t="s">
        <v>109</v>
      </c>
      <c r="L6" s="2" t="s">
        <v>74</v>
      </c>
      <c r="M6" s="2" t="s">
        <v>83</v>
      </c>
      <c r="N6" s="2" t="s">
        <v>110</v>
      </c>
      <c r="O6" s="2" t="s">
        <v>75</v>
      </c>
      <c r="P6" s="3" t="s">
        <v>76</v>
      </c>
      <c r="Q6" s="3" t="s">
        <v>77</v>
      </c>
      <c r="R6" s="3" t="s">
        <v>78</v>
      </c>
      <c r="S6" s="3" t="s">
        <v>79</v>
      </c>
      <c r="T6" s="2" t="s">
        <v>80</v>
      </c>
      <c r="U6" s="2" t="s">
        <v>81</v>
      </c>
      <c r="V6" s="2" t="s">
        <v>82</v>
      </c>
      <c r="W6" s="27" t="s">
        <v>111</v>
      </c>
      <c r="X6" s="27" t="s">
        <v>112</v>
      </c>
      <c r="Y6" s="27" t="s">
        <v>113</v>
      </c>
      <c r="Z6" s="27" t="s">
        <v>114</v>
      </c>
      <c r="AA6" s="28" t="s">
        <v>84</v>
      </c>
      <c r="AB6" s="28" t="s">
        <v>85</v>
      </c>
    </row>
    <row r="7" spans="1:28" x14ac:dyDescent="0.25">
      <c r="A7" s="87" t="s">
        <v>12</v>
      </c>
      <c r="B7" s="4">
        <v>2023</v>
      </c>
      <c r="C7" s="8" t="s">
        <v>60</v>
      </c>
      <c r="D7" s="5">
        <v>135</v>
      </c>
      <c r="E7" s="6">
        <v>926.6</v>
      </c>
      <c r="F7" s="6">
        <v>1555.3</v>
      </c>
      <c r="G7" s="6">
        <v>995.2</v>
      </c>
      <c r="H7" s="6">
        <v>171.7</v>
      </c>
      <c r="I7" s="6">
        <v>1.3</v>
      </c>
      <c r="J7" s="6">
        <v>12.81</v>
      </c>
      <c r="K7" s="6">
        <v>20.9</v>
      </c>
      <c r="L7" s="6">
        <v>18.2</v>
      </c>
      <c r="M7" s="6">
        <v>127.3</v>
      </c>
      <c r="N7" s="6">
        <v>24.4</v>
      </c>
      <c r="O7" s="6">
        <v>20.6</v>
      </c>
      <c r="P7" s="6">
        <v>14.6</v>
      </c>
      <c r="Q7" s="6">
        <v>14.1</v>
      </c>
      <c r="R7" s="55">
        <v>14.5</v>
      </c>
      <c r="S7" s="55">
        <v>13.7</v>
      </c>
      <c r="T7" s="55">
        <v>14.3</v>
      </c>
      <c r="U7" s="55">
        <v>14.9</v>
      </c>
      <c r="V7" s="55">
        <v>13.6</v>
      </c>
      <c r="W7" s="55">
        <v>15.5</v>
      </c>
      <c r="X7" s="55">
        <v>14.5</v>
      </c>
      <c r="Y7" s="55">
        <v>16.3</v>
      </c>
      <c r="Z7" s="55">
        <v>15.1</v>
      </c>
      <c r="AA7" s="55">
        <v>2.1</v>
      </c>
      <c r="AB7" s="55">
        <v>10.299999999999999</v>
      </c>
    </row>
    <row r="8" spans="1:28" x14ac:dyDescent="0.25">
      <c r="A8" s="87"/>
      <c r="B8" s="4">
        <v>2024</v>
      </c>
      <c r="C8" s="8" t="s">
        <v>61</v>
      </c>
      <c r="D8" s="5">
        <v>107</v>
      </c>
      <c r="E8" s="6">
        <v>814.5</v>
      </c>
      <c r="F8" s="6">
        <v>1347.5</v>
      </c>
      <c r="G8" s="6">
        <v>775.1</v>
      </c>
      <c r="H8" s="6">
        <v>48</v>
      </c>
      <c r="I8" s="6">
        <v>0.5</v>
      </c>
      <c r="J8" s="6">
        <v>18.07</v>
      </c>
      <c r="K8" s="6">
        <v>28.8</v>
      </c>
      <c r="L8" s="6">
        <v>26.1</v>
      </c>
      <c r="M8" s="6">
        <v>182.7</v>
      </c>
      <c r="N8" s="6">
        <v>28.8</v>
      </c>
      <c r="O8" s="6">
        <v>23.7</v>
      </c>
      <c r="P8" s="6">
        <v>16.2</v>
      </c>
      <c r="Q8" s="6">
        <v>15</v>
      </c>
      <c r="R8" s="55">
        <v>15.9</v>
      </c>
      <c r="S8" s="55">
        <v>14</v>
      </c>
      <c r="T8" s="55">
        <v>13.6</v>
      </c>
      <c r="U8" s="55">
        <v>14.4</v>
      </c>
      <c r="V8" s="55">
        <v>12.9</v>
      </c>
      <c r="W8" s="55">
        <v>16.600000000000001</v>
      </c>
      <c r="X8" s="55">
        <v>15.4</v>
      </c>
      <c r="Y8" s="55">
        <v>16.600000000000001</v>
      </c>
      <c r="Z8" s="55">
        <v>15.4</v>
      </c>
      <c r="AA8" s="55">
        <v>0</v>
      </c>
      <c r="AB8" s="55">
        <v>3.3</v>
      </c>
    </row>
    <row r="9" spans="1:28" x14ac:dyDescent="0.25">
      <c r="A9" s="87" t="s">
        <v>0</v>
      </c>
      <c r="B9" s="4">
        <v>2023</v>
      </c>
      <c r="C9" s="8" t="s">
        <v>57</v>
      </c>
      <c r="D9" s="5">
        <v>140</v>
      </c>
      <c r="E9" s="6">
        <v>847.9</v>
      </c>
      <c r="F9" s="6">
        <v>1666.2</v>
      </c>
      <c r="G9" s="6">
        <v>967.4</v>
      </c>
      <c r="H9" s="6">
        <v>273.5</v>
      </c>
      <c r="I9" s="6">
        <v>2</v>
      </c>
      <c r="J9" s="6">
        <v>13.4</v>
      </c>
      <c r="K9" s="6">
        <v>22.9</v>
      </c>
      <c r="L9" s="6">
        <v>16.899999999999999</v>
      </c>
      <c r="M9" s="6">
        <v>118.1</v>
      </c>
      <c r="N9" s="6">
        <v>24.2</v>
      </c>
      <c r="O9" s="6">
        <v>18.5</v>
      </c>
      <c r="P9" s="6">
        <v>13</v>
      </c>
      <c r="Q9" s="6">
        <v>15</v>
      </c>
      <c r="R9" s="55">
        <v>15.4</v>
      </c>
      <c r="S9" s="55">
        <v>14.7</v>
      </c>
      <c r="T9" s="55">
        <v>15.3</v>
      </c>
      <c r="U9" s="55">
        <v>15.8</v>
      </c>
      <c r="V9" s="55">
        <v>14.9</v>
      </c>
      <c r="W9" s="55">
        <v>17.399999999999999</v>
      </c>
      <c r="X9" s="55">
        <v>15.5</v>
      </c>
      <c r="Y9" s="55">
        <v>17.399999999999999</v>
      </c>
      <c r="Z9" s="55">
        <v>15.6</v>
      </c>
      <c r="AA9" s="55">
        <v>67</v>
      </c>
      <c r="AB9" s="55">
        <v>73.900000000000006</v>
      </c>
    </row>
    <row r="10" spans="1:28" x14ac:dyDescent="0.25">
      <c r="A10" s="87"/>
      <c r="B10" s="4" t="s">
        <v>1</v>
      </c>
      <c r="C10" s="42" t="s">
        <v>58</v>
      </c>
      <c r="D10" s="5">
        <v>106</v>
      </c>
      <c r="E10" s="6">
        <v>680.5</v>
      </c>
      <c r="F10" s="6">
        <v>1306.2</v>
      </c>
      <c r="G10" s="6">
        <v>661.8</v>
      </c>
      <c r="H10" s="6">
        <v>112.8</v>
      </c>
      <c r="I10" s="6">
        <v>1.1000000000000001</v>
      </c>
      <c r="J10" s="6">
        <v>14.9</v>
      </c>
      <c r="K10" s="6">
        <v>27.9</v>
      </c>
      <c r="L10" s="6">
        <v>25.3</v>
      </c>
      <c r="M10" s="6">
        <v>177.3</v>
      </c>
      <c r="N10" s="6">
        <v>27.9</v>
      </c>
      <c r="O10" s="6">
        <v>23.7</v>
      </c>
      <c r="P10" s="6">
        <v>14.8</v>
      </c>
      <c r="Q10" s="6">
        <v>14.8</v>
      </c>
      <c r="R10" s="55">
        <v>15.5</v>
      </c>
      <c r="S10" s="55">
        <v>14</v>
      </c>
      <c r="T10" s="55">
        <v>13.8</v>
      </c>
      <c r="U10" s="55">
        <v>14.5</v>
      </c>
      <c r="V10" s="55">
        <v>13.1</v>
      </c>
      <c r="W10" s="55">
        <v>16.5</v>
      </c>
      <c r="X10" s="55">
        <v>15.1</v>
      </c>
      <c r="Y10" s="55">
        <v>16.5</v>
      </c>
      <c r="Z10" s="55">
        <v>15.1</v>
      </c>
      <c r="AA10" s="55">
        <v>0.2</v>
      </c>
      <c r="AB10" s="55">
        <v>7.5</v>
      </c>
    </row>
    <row r="11" spans="1:28" x14ac:dyDescent="0.25">
      <c r="A11" s="87"/>
      <c r="B11" s="4" t="s">
        <v>2</v>
      </c>
      <c r="C11" s="42" t="s">
        <v>59</v>
      </c>
      <c r="D11" s="5">
        <v>123</v>
      </c>
      <c r="E11" s="6">
        <v>852.9</v>
      </c>
      <c r="F11" s="6">
        <v>1613.9</v>
      </c>
      <c r="G11" s="6">
        <v>894</v>
      </c>
      <c r="H11" s="6">
        <v>143.69999999999999</v>
      </c>
      <c r="I11" s="6">
        <v>1.2</v>
      </c>
      <c r="J11" s="6">
        <v>12.4</v>
      </c>
      <c r="K11" s="6">
        <v>26.4</v>
      </c>
      <c r="L11" s="6">
        <v>22.1</v>
      </c>
      <c r="M11" s="6">
        <v>154.80000000000001</v>
      </c>
      <c r="N11" s="6">
        <v>26.4</v>
      </c>
      <c r="O11" s="6">
        <v>18</v>
      </c>
      <c r="P11" s="6">
        <v>10</v>
      </c>
      <c r="Q11" s="6">
        <v>14</v>
      </c>
      <c r="R11" s="55">
        <v>14.6</v>
      </c>
      <c r="S11" s="55">
        <v>13.4</v>
      </c>
      <c r="T11" s="55">
        <v>13.4</v>
      </c>
      <c r="U11" s="55">
        <v>13.6</v>
      </c>
      <c r="V11" s="55">
        <v>13.2</v>
      </c>
      <c r="W11" s="55">
        <v>17.899999999999999</v>
      </c>
      <c r="X11" s="55">
        <v>16.2</v>
      </c>
      <c r="Y11" s="55">
        <v>17.899999999999999</v>
      </c>
      <c r="Z11" s="55">
        <v>16.2</v>
      </c>
      <c r="AA11" s="55">
        <v>0</v>
      </c>
      <c r="AB11" s="55">
        <v>26.200000000000003</v>
      </c>
    </row>
    <row r="12" spans="1:28" x14ac:dyDescent="0.25">
      <c r="A12" s="87" t="s">
        <v>3</v>
      </c>
      <c r="B12" s="4">
        <v>2023</v>
      </c>
      <c r="C12" s="8" t="s">
        <v>57</v>
      </c>
      <c r="D12" s="5">
        <v>140</v>
      </c>
      <c r="E12" s="6">
        <v>847.9</v>
      </c>
      <c r="F12" s="6">
        <v>1666.2</v>
      </c>
      <c r="G12" s="6">
        <v>967.4</v>
      </c>
      <c r="H12" s="6">
        <v>273.5</v>
      </c>
      <c r="I12" s="6">
        <v>2</v>
      </c>
      <c r="J12" s="6">
        <v>13.4</v>
      </c>
      <c r="K12" s="6">
        <v>22.9</v>
      </c>
      <c r="L12" s="6">
        <v>16.899999999999999</v>
      </c>
      <c r="M12" s="6">
        <v>118.1</v>
      </c>
      <c r="N12" s="6">
        <v>24.2</v>
      </c>
      <c r="O12" s="6">
        <v>18.5</v>
      </c>
      <c r="P12" s="6">
        <v>13</v>
      </c>
      <c r="Q12" s="6">
        <v>15</v>
      </c>
      <c r="R12" s="55">
        <v>15.4</v>
      </c>
      <c r="S12" s="55">
        <v>14.7</v>
      </c>
      <c r="T12" s="55">
        <v>15.3</v>
      </c>
      <c r="U12" s="55">
        <v>15.8</v>
      </c>
      <c r="V12" s="55">
        <v>14.9</v>
      </c>
      <c r="W12" s="55">
        <v>17.399999999999999</v>
      </c>
      <c r="X12" s="55">
        <v>15.5</v>
      </c>
      <c r="Y12" s="55">
        <v>17.399999999999999</v>
      </c>
      <c r="Z12" s="55">
        <v>15.6</v>
      </c>
      <c r="AA12" s="55">
        <v>67</v>
      </c>
      <c r="AB12" s="55">
        <v>73.900000000000006</v>
      </c>
    </row>
    <row r="13" spans="1:28" x14ac:dyDescent="0.25">
      <c r="A13" s="87"/>
      <c r="B13" s="4">
        <v>2024</v>
      </c>
      <c r="C13" s="42" t="s">
        <v>89</v>
      </c>
      <c r="D13" s="5">
        <v>110</v>
      </c>
      <c r="E13" s="6">
        <v>722</v>
      </c>
      <c r="F13" s="6">
        <v>1377.1</v>
      </c>
      <c r="G13" s="6">
        <v>720</v>
      </c>
      <c r="H13" s="6">
        <v>120</v>
      </c>
      <c r="I13" s="6">
        <v>1.1000000000000001</v>
      </c>
      <c r="J13" s="6">
        <v>12.4</v>
      </c>
      <c r="K13" s="6">
        <v>27.9</v>
      </c>
      <c r="L13" s="6">
        <v>21.2</v>
      </c>
      <c r="M13" s="6">
        <v>148.6</v>
      </c>
      <c r="N13" s="6">
        <v>27.9</v>
      </c>
      <c r="O13" s="6">
        <v>22.9</v>
      </c>
      <c r="P13" s="6">
        <v>13.6</v>
      </c>
      <c r="Q13" s="6">
        <v>14.8</v>
      </c>
      <c r="R13" s="55">
        <v>15.2</v>
      </c>
      <c r="S13" s="55">
        <v>14.4</v>
      </c>
      <c r="T13" s="55">
        <v>14.4</v>
      </c>
      <c r="U13" s="55">
        <v>15</v>
      </c>
      <c r="V13" s="55">
        <v>13.8</v>
      </c>
      <c r="W13" s="55">
        <v>16.7</v>
      </c>
      <c r="X13" s="55">
        <v>15.4</v>
      </c>
      <c r="Y13" s="55">
        <v>16.7</v>
      </c>
      <c r="Z13" s="55">
        <v>15.4</v>
      </c>
      <c r="AA13" s="55">
        <v>7.2</v>
      </c>
      <c r="AB13" s="55">
        <v>10.199999999999999</v>
      </c>
    </row>
    <row r="14" spans="1:28" x14ac:dyDescent="0.25">
      <c r="A14" s="86" t="s">
        <v>56</v>
      </c>
      <c r="B14" s="4">
        <v>2023</v>
      </c>
      <c r="C14" s="8" t="s">
        <v>62</v>
      </c>
      <c r="D14" s="5">
        <v>129</v>
      </c>
      <c r="E14" s="6">
        <v>834.1</v>
      </c>
      <c r="F14" s="6">
        <v>1574.9</v>
      </c>
      <c r="G14" s="6">
        <v>799.1</v>
      </c>
      <c r="H14" s="6">
        <v>190</v>
      </c>
      <c r="I14" s="6">
        <v>1.5</v>
      </c>
      <c r="J14" s="6">
        <v>15.6</v>
      </c>
      <c r="K14" s="6">
        <v>25.8</v>
      </c>
      <c r="L14" s="6">
        <v>23</v>
      </c>
      <c r="M14" s="6">
        <v>161.19999999999999</v>
      </c>
      <c r="N14" s="6">
        <v>25.8</v>
      </c>
      <c r="O14" s="6">
        <v>20.8</v>
      </c>
      <c r="P14" s="6">
        <v>13.5</v>
      </c>
      <c r="Q14" s="6">
        <v>16.399999999999999</v>
      </c>
      <c r="R14" s="55">
        <v>17.2</v>
      </c>
      <c r="S14" s="55">
        <v>15.7</v>
      </c>
      <c r="T14" s="55">
        <v>14.9</v>
      </c>
      <c r="U14" s="55">
        <v>15.5</v>
      </c>
      <c r="V14" s="55">
        <v>14.4</v>
      </c>
      <c r="W14" s="55">
        <v>18</v>
      </c>
      <c r="X14" s="55">
        <v>17.2</v>
      </c>
      <c r="Y14" s="55">
        <v>18</v>
      </c>
      <c r="Z14" s="55">
        <v>17.2</v>
      </c>
      <c r="AA14" s="55">
        <v>40.559999999999995</v>
      </c>
      <c r="AB14" s="55">
        <v>41.849999999999994</v>
      </c>
    </row>
    <row r="15" spans="1:28" x14ac:dyDescent="0.25">
      <c r="A15" s="86"/>
      <c r="B15" s="4">
        <v>2024</v>
      </c>
      <c r="C15" s="9" t="s">
        <v>63</v>
      </c>
      <c r="D15" s="5">
        <v>104</v>
      </c>
      <c r="E15" s="6">
        <v>737.9</v>
      </c>
      <c r="F15" s="6">
        <v>1367</v>
      </c>
      <c r="G15" s="6">
        <v>583.79999999999995</v>
      </c>
      <c r="H15" s="6">
        <v>57.3</v>
      </c>
      <c r="I15" s="6">
        <v>0.6</v>
      </c>
      <c r="J15" s="6">
        <v>16</v>
      </c>
      <c r="K15" s="6">
        <v>28</v>
      </c>
      <c r="L15" s="6">
        <v>25.2</v>
      </c>
      <c r="M15" s="6">
        <v>176.1</v>
      </c>
      <c r="N15" s="6">
        <v>29.6</v>
      </c>
      <c r="O15" s="6">
        <v>24.2</v>
      </c>
      <c r="P15" s="6">
        <v>16</v>
      </c>
      <c r="Q15" s="6">
        <v>14.3</v>
      </c>
      <c r="R15" s="55">
        <v>15</v>
      </c>
      <c r="S15" s="55">
        <v>13.6</v>
      </c>
      <c r="T15" s="55">
        <v>13.4</v>
      </c>
      <c r="U15" s="55">
        <v>14.1</v>
      </c>
      <c r="V15" s="55">
        <v>12.7</v>
      </c>
      <c r="W15" s="55">
        <v>15.6</v>
      </c>
      <c r="X15" s="55">
        <v>14.6</v>
      </c>
      <c r="Y15" s="55">
        <v>15.6</v>
      </c>
      <c r="Z15" s="55">
        <v>14.6</v>
      </c>
      <c r="AA15" s="55">
        <v>0</v>
      </c>
      <c r="AB15" s="55">
        <v>1.6400000000000006</v>
      </c>
    </row>
    <row r="16" spans="1:28" x14ac:dyDescent="0.25">
      <c r="C16" s="25" t="s">
        <v>127</v>
      </c>
      <c r="D16" s="30">
        <v>1</v>
      </c>
      <c r="E16" s="41">
        <v>0.79261048759388331</v>
      </c>
      <c r="F16" s="41">
        <v>0.94326649382712779</v>
      </c>
      <c r="G16" s="41">
        <v>0.91256319423052001</v>
      </c>
      <c r="H16" s="41">
        <v>0.92928937707623305</v>
      </c>
      <c r="I16" s="41">
        <v>0.8901849425788555</v>
      </c>
      <c r="J16" s="52">
        <v>-0.505</v>
      </c>
      <c r="K16" s="41">
        <v>-0.91477574541990136</v>
      </c>
      <c r="L16" s="41">
        <v>-0.89267023517959554</v>
      </c>
      <c r="M16" s="41">
        <v>-0.89242527528498683</v>
      </c>
      <c r="N16" s="41">
        <v>-0.97992528840397575</v>
      </c>
      <c r="O16" s="41">
        <v>-0.87511986319631896</v>
      </c>
      <c r="P16" s="58">
        <v>-0.50204014902291139</v>
      </c>
      <c r="Q16" s="58">
        <v>0.17007943247089072</v>
      </c>
      <c r="R16" s="58">
        <v>6.6678140980781187E-3</v>
      </c>
      <c r="S16" s="58">
        <v>0.41704171933587608</v>
      </c>
      <c r="T16" s="41">
        <v>0.78526998589464447</v>
      </c>
      <c r="U16" s="41">
        <v>0.67319112286428417</v>
      </c>
      <c r="V16" s="41">
        <v>0.83854299494252282</v>
      </c>
      <c r="W16" s="58">
        <v>0.41034663662070686</v>
      </c>
      <c r="X16" s="58">
        <v>0.2518465613211085</v>
      </c>
      <c r="Y16" s="58">
        <v>0.58284692429725149</v>
      </c>
      <c r="Z16" s="58">
        <v>0.40539275588786466</v>
      </c>
      <c r="AA16" s="41">
        <v>0.76663913645282078</v>
      </c>
      <c r="AB16" s="41">
        <v>0.82866183986566488</v>
      </c>
    </row>
    <row r="17" spans="1:29" x14ac:dyDescent="0.25">
      <c r="D17" s="73" t="s">
        <v>4</v>
      </c>
      <c r="E17" s="35">
        <v>9</v>
      </c>
    </row>
    <row r="18" spans="1:29" x14ac:dyDescent="0.25">
      <c r="D18" s="24" t="s">
        <v>29</v>
      </c>
      <c r="E18" s="36">
        <v>0.66600000000000004</v>
      </c>
    </row>
    <row r="19" spans="1:29" x14ac:dyDescent="0.25">
      <c r="E19" s="56"/>
    </row>
    <row r="20" spans="1:29" x14ac:dyDescent="0.25">
      <c r="A20" s="25" t="s">
        <v>126</v>
      </c>
    </row>
    <row r="21" spans="1:29" ht="110.25" x14ac:dyDescent="0.25">
      <c r="A21" s="1" t="s">
        <v>5</v>
      </c>
      <c r="B21" s="1" t="s">
        <v>6</v>
      </c>
      <c r="C21" s="1" t="s">
        <v>27</v>
      </c>
      <c r="D21" s="1" t="s">
        <v>87</v>
      </c>
      <c r="E21" s="2" t="s">
        <v>124</v>
      </c>
      <c r="F21" s="2" t="s">
        <v>86</v>
      </c>
      <c r="G21" s="2" t="s">
        <v>125</v>
      </c>
      <c r="H21" s="2" t="s">
        <v>129</v>
      </c>
      <c r="I21" s="2" t="s">
        <v>72</v>
      </c>
      <c r="J21" s="3" t="s">
        <v>73</v>
      </c>
      <c r="K21" s="3" t="s">
        <v>109</v>
      </c>
      <c r="L21" s="2" t="s">
        <v>74</v>
      </c>
      <c r="M21" s="2" t="s">
        <v>83</v>
      </c>
      <c r="N21" s="2" t="s">
        <v>110</v>
      </c>
      <c r="O21" s="2" t="s">
        <v>75</v>
      </c>
      <c r="P21" s="3" t="s">
        <v>130</v>
      </c>
      <c r="Q21" s="3" t="s">
        <v>76</v>
      </c>
      <c r="R21" s="2" t="s">
        <v>77</v>
      </c>
      <c r="S21" s="3" t="s">
        <v>131</v>
      </c>
      <c r="T21" s="2" t="s">
        <v>79</v>
      </c>
      <c r="U21" s="2" t="s">
        <v>80</v>
      </c>
      <c r="V21" s="2" t="s">
        <v>132</v>
      </c>
      <c r="W21" s="2" t="s">
        <v>133</v>
      </c>
      <c r="X21" s="28" t="s">
        <v>111</v>
      </c>
      <c r="Y21" s="28" t="s">
        <v>112</v>
      </c>
      <c r="Z21" s="28" t="s">
        <v>113</v>
      </c>
      <c r="AA21" s="28" t="s">
        <v>114</v>
      </c>
      <c r="AB21" s="28" t="s">
        <v>84</v>
      </c>
      <c r="AC21" s="28" t="s">
        <v>85</v>
      </c>
    </row>
    <row r="22" spans="1:29" x14ac:dyDescent="0.25">
      <c r="A22" s="87" t="s">
        <v>12</v>
      </c>
      <c r="B22" s="4">
        <v>2023</v>
      </c>
      <c r="C22" s="8" t="s">
        <v>67</v>
      </c>
      <c r="D22" s="5">
        <v>142</v>
      </c>
      <c r="E22" s="6">
        <v>1044.5</v>
      </c>
      <c r="F22" s="6">
        <v>1708</v>
      </c>
      <c r="G22" s="6">
        <v>1106.4000000000001</v>
      </c>
      <c r="H22" s="6">
        <v>213.1</v>
      </c>
      <c r="I22" s="6">
        <v>1.5113000000000001</v>
      </c>
      <c r="J22" s="6">
        <v>27.9</v>
      </c>
      <c r="K22" s="6">
        <v>21.81</v>
      </c>
      <c r="L22" s="6">
        <v>16.84</v>
      </c>
      <c r="M22" s="6">
        <v>152.69999999999999</v>
      </c>
      <c r="N22" s="6">
        <v>27.9</v>
      </c>
      <c r="O22" s="6">
        <v>20</v>
      </c>
      <c r="P22" s="6">
        <v>280</v>
      </c>
      <c r="Q22" s="6">
        <v>14.8</v>
      </c>
      <c r="R22" s="6">
        <v>14</v>
      </c>
      <c r="S22" s="6">
        <v>16.899999999999999</v>
      </c>
      <c r="T22" s="55">
        <v>14.9</v>
      </c>
      <c r="U22" s="55">
        <v>15</v>
      </c>
      <c r="V22" s="55">
        <v>15.7</v>
      </c>
      <c r="W22" s="55">
        <v>14.3</v>
      </c>
      <c r="X22" s="55">
        <v>20.100000000000001</v>
      </c>
      <c r="Y22" s="55">
        <v>18</v>
      </c>
      <c r="Z22" s="55">
        <v>20.100000000000001</v>
      </c>
      <c r="AA22" s="55">
        <v>18</v>
      </c>
      <c r="AB22" s="55">
        <v>41.400000000000006</v>
      </c>
      <c r="AC22" s="55">
        <v>43.5</v>
      </c>
    </row>
    <row r="23" spans="1:29" x14ac:dyDescent="0.25">
      <c r="A23" s="87"/>
      <c r="B23" s="4">
        <v>2024</v>
      </c>
      <c r="C23" s="8" t="s">
        <v>68</v>
      </c>
      <c r="D23" s="5">
        <v>112</v>
      </c>
      <c r="E23" s="6">
        <v>814.5</v>
      </c>
      <c r="F23" s="6">
        <v>1347.5</v>
      </c>
      <c r="G23" s="6">
        <v>775.1</v>
      </c>
      <c r="H23" s="6">
        <v>55.2</v>
      </c>
      <c r="I23" s="6">
        <v>0.49730000000000002</v>
      </c>
      <c r="J23" s="6">
        <v>28.8</v>
      </c>
      <c r="K23" s="6">
        <v>18.87</v>
      </c>
      <c r="L23" s="6">
        <v>12.03</v>
      </c>
      <c r="M23" s="6">
        <v>132.1</v>
      </c>
      <c r="N23" s="6">
        <v>28.8</v>
      </c>
      <c r="O23" s="6">
        <v>21.9</v>
      </c>
      <c r="P23" s="6">
        <v>305.89999999999998</v>
      </c>
      <c r="Q23" s="6">
        <v>14.7</v>
      </c>
      <c r="R23" s="6">
        <v>13.5</v>
      </c>
      <c r="S23" s="6">
        <v>14.2</v>
      </c>
      <c r="T23" s="55">
        <v>13.8</v>
      </c>
      <c r="U23" s="55">
        <v>14.2</v>
      </c>
      <c r="V23" s="55">
        <v>14.7</v>
      </c>
      <c r="W23" s="55">
        <v>13.6</v>
      </c>
      <c r="X23" s="55">
        <v>16.600000000000001</v>
      </c>
      <c r="Y23" s="55">
        <v>15.4</v>
      </c>
      <c r="Z23" s="55">
        <v>16.600000000000001</v>
      </c>
      <c r="AA23" s="55">
        <v>15.4</v>
      </c>
      <c r="AB23" s="55">
        <v>7.2</v>
      </c>
      <c r="AC23" s="55">
        <v>7.2</v>
      </c>
    </row>
    <row r="24" spans="1:29" x14ac:dyDescent="0.25">
      <c r="A24" s="87" t="s">
        <v>0</v>
      </c>
      <c r="B24" s="4">
        <v>2023</v>
      </c>
      <c r="C24" s="8" t="s">
        <v>64</v>
      </c>
      <c r="D24" s="5">
        <v>146</v>
      </c>
      <c r="E24" s="6">
        <v>956.3</v>
      </c>
      <c r="F24" s="6">
        <v>1825.2</v>
      </c>
      <c r="G24" s="6">
        <v>1082.3</v>
      </c>
      <c r="H24" s="6">
        <v>276.3</v>
      </c>
      <c r="I24" s="6">
        <v>1.9055</v>
      </c>
      <c r="J24" s="6">
        <v>27.5</v>
      </c>
      <c r="K24" s="6">
        <v>26</v>
      </c>
      <c r="L24" s="6">
        <v>17.7</v>
      </c>
      <c r="M24" s="6">
        <v>181.9</v>
      </c>
      <c r="N24" s="6">
        <v>27.5</v>
      </c>
      <c r="O24" s="6">
        <v>20.7</v>
      </c>
      <c r="P24" s="6">
        <v>289.10000000000002</v>
      </c>
      <c r="Q24" s="6">
        <v>15.2</v>
      </c>
      <c r="R24" s="6">
        <v>16.899999999999999</v>
      </c>
      <c r="S24" s="6">
        <v>19.899999999999999</v>
      </c>
      <c r="T24" s="55">
        <v>17.5</v>
      </c>
      <c r="U24" s="55">
        <v>16.8</v>
      </c>
      <c r="V24" s="55">
        <v>17.5</v>
      </c>
      <c r="W24" s="55">
        <v>16.100000000000001</v>
      </c>
      <c r="X24" s="55">
        <v>21.4</v>
      </c>
      <c r="Y24" s="55">
        <v>19.7</v>
      </c>
      <c r="Z24" s="55">
        <v>21.4</v>
      </c>
      <c r="AA24" s="55">
        <v>19.7</v>
      </c>
      <c r="AB24" s="55">
        <v>2.8</v>
      </c>
      <c r="AC24" s="55">
        <v>75.599999999999994</v>
      </c>
    </row>
    <row r="25" spans="1:29" x14ac:dyDescent="0.25">
      <c r="A25" s="87"/>
      <c r="B25" s="4" t="s">
        <v>1</v>
      </c>
      <c r="C25" s="42" t="s">
        <v>65</v>
      </c>
      <c r="D25" s="5">
        <v>114</v>
      </c>
      <c r="E25" s="6">
        <v>750.2</v>
      </c>
      <c r="F25" s="6">
        <v>1435.2</v>
      </c>
      <c r="G25" s="6">
        <v>771.7</v>
      </c>
      <c r="H25" s="6">
        <v>128.5</v>
      </c>
      <c r="I25" s="6">
        <v>1.1372</v>
      </c>
      <c r="J25" s="6">
        <v>15.9</v>
      </c>
      <c r="K25" s="6">
        <v>14.5</v>
      </c>
      <c r="L25" s="6">
        <v>7.6</v>
      </c>
      <c r="M25" s="6">
        <v>101.6</v>
      </c>
      <c r="N25" s="6">
        <v>27.9</v>
      </c>
      <c r="O25" s="6">
        <v>20</v>
      </c>
      <c r="P25" s="6">
        <v>279.60000000000002</v>
      </c>
      <c r="Q25" s="6">
        <v>11.4</v>
      </c>
      <c r="R25" s="6">
        <v>13.5</v>
      </c>
      <c r="S25" s="6">
        <v>13.4</v>
      </c>
      <c r="T25" s="55">
        <v>13.5</v>
      </c>
      <c r="U25" s="55">
        <v>14.2</v>
      </c>
      <c r="V25" s="55">
        <v>14.5</v>
      </c>
      <c r="W25" s="55">
        <v>13.9</v>
      </c>
      <c r="X25" s="55">
        <v>15.6</v>
      </c>
      <c r="Y25" s="55">
        <v>15.4</v>
      </c>
      <c r="Z25" s="55">
        <v>16.7</v>
      </c>
      <c r="AA25" s="55">
        <v>15.4</v>
      </c>
      <c r="AB25" s="55">
        <v>15.7</v>
      </c>
      <c r="AC25" s="55">
        <v>15.9</v>
      </c>
    </row>
    <row r="26" spans="1:29" x14ac:dyDescent="0.25">
      <c r="A26" s="87"/>
      <c r="B26" s="4" t="s">
        <v>2</v>
      </c>
      <c r="C26" s="42" t="s">
        <v>66</v>
      </c>
      <c r="D26" s="5">
        <v>126</v>
      </c>
      <c r="E26" s="6">
        <v>901.3</v>
      </c>
      <c r="F26" s="6">
        <v>1684.1</v>
      </c>
      <c r="G26" s="6">
        <v>944.5</v>
      </c>
      <c r="H26" s="6">
        <v>146.5</v>
      </c>
      <c r="I26" s="6">
        <v>1.1719999999999999</v>
      </c>
      <c r="J26" s="6">
        <v>27.3</v>
      </c>
      <c r="K26" s="6">
        <v>24.5</v>
      </c>
      <c r="L26" s="6">
        <v>15.4</v>
      </c>
      <c r="M26" s="6">
        <v>171.7</v>
      </c>
      <c r="N26" s="6">
        <v>27.3</v>
      </c>
      <c r="O26" s="6">
        <v>19.8</v>
      </c>
      <c r="P26" s="6">
        <v>277.7</v>
      </c>
      <c r="Q26" s="6">
        <v>11.9</v>
      </c>
      <c r="R26" s="6">
        <v>14.6</v>
      </c>
      <c r="S26" s="6">
        <v>16.899999999999999</v>
      </c>
      <c r="T26" s="55">
        <v>15.1</v>
      </c>
      <c r="U26" s="55">
        <v>14.2</v>
      </c>
      <c r="V26" s="55">
        <v>14.6</v>
      </c>
      <c r="W26" s="55">
        <v>13.8</v>
      </c>
      <c r="X26" s="55">
        <v>18.399999999999999</v>
      </c>
      <c r="Y26" s="55">
        <v>16.7</v>
      </c>
      <c r="Z26" s="55">
        <v>18.399999999999999</v>
      </c>
      <c r="AA26" s="55">
        <v>16.7</v>
      </c>
      <c r="AB26" s="55">
        <v>2.8</v>
      </c>
      <c r="AC26" s="55">
        <v>26.5</v>
      </c>
    </row>
    <row r="27" spans="1:29" x14ac:dyDescent="0.25">
      <c r="A27" s="87" t="s">
        <v>3</v>
      </c>
      <c r="B27" s="4">
        <v>2023</v>
      </c>
      <c r="C27" s="8" t="s">
        <v>64</v>
      </c>
      <c r="D27" s="5">
        <v>146</v>
      </c>
      <c r="E27" s="6">
        <v>956.3</v>
      </c>
      <c r="F27" s="6">
        <v>1825.2</v>
      </c>
      <c r="G27" s="6">
        <v>1082.3</v>
      </c>
      <c r="H27" s="6">
        <v>276.3</v>
      </c>
      <c r="I27" s="6">
        <v>1.9055</v>
      </c>
      <c r="J27" s="6">
        <v>27.5</v>
      </c>
      <c r="K27" s="6">
        <v>26</v>
      </c>
      <c r="L27" s="6">
        <v>17.7</v>
      </c>
      <c r="M27" s="6">
        <v>181.9</v>
      </c>
      <c r="N27" s="6">
        <v>27.5</v>
      </c>
      <c r="O27" s="6">
        <v>20.7</v>
      </c>
      <c r="P27" s="6">
        <v>289.10000000000002</v>
      </c>
      <c r="Q27" s="6">
        <v>15.2</v>
      </c>
      <c r="R27" s="6">
        <v>16.899999999999999</v>
      </c>
      <c r="S27" s="6">
        <v>19.899999999999999</v>
      </c>
      <c r="T27" s="55">
        <v>17.5</v>
      </c>
      <c r="U27" s="55">
        <v>16.8</v>
      </c>
      <c r="V27" s="55">
        <v>17.5</v>
      </c>
      <c r="W27" s="55">
        <v>16.100000000000001</v>
      </c>
      <c r="X27" s="55">
        <v>21.4</v>
      </c>
      <c r="Y27" s="55">
        <v>19.7</v>
      </c>
      <c r="Z27" s="55">
        <v>21.4</v>
      </c>
      <c r="AA27" s="55">
        <v>19.7</v>
      </c>
      <c r="AB27" s="55">
        <v>2.8</v>
      </c>
      <c r="AC27" s="55">
        <v>75.599999999999994</v>
      </c>
    </row>
    <row r="28" spans="1:29" x14ac:dyDescent="0.25">
      <c r="A28" s="87"/>
      <c r="B28" s="4">
        <v>2024</v>
      </c>
      <c r="C28" s="42" t="s">
        <v>66</v>
      </c>
      <c r="D28" s="5">
        <v>126</v>
      </c>
      <c r="E28" s="6">
        <v>901.3</v>
      </c>
      <c r="F28" s="6">
        <v>1684.1</v>
      </c>
      <c r="G28" s="6">
        <v>944.5</v>
      </c>
      <c r="H28" s="6">
        <v>146.5</v>
      </c>
      <c r="I28" s="6">
        <v>1.1719999999999999</v>
      </c>
      <c r="J28" s="6">
        <v>27.3</v>
      </c>
      <c r="K28" s="6">
        <v>24.5</v>
      </c>
      <c r="L28" s="6">
        <v>15.4</v>
      </c>
      <c r="M28" s="6">
        <v>171.7</v>
      </c>
      <c r="N28" s="6">
        <v>27.3</v>
      </c>
      <c r="O28" s="6">
        <v>19.8</v>
      </c>
      <c r="P28" s="6">
        <v>277.7</v>
      </c>
      <c r="Q28" s="6">
        <v>11.9</v>
      </c>
      <c r="R28" s="6">
        <v>14.6</v>
      </c>
      <c r="S28" s="6">
        <v>16.899999999999999</v>
      </c>
      <c r="T28" s="55">
        <v>15.1</v>
      </c>
      <c r="U28" s="55">
        <v>14.2</v>
      </c>
      <c r="V28" s="55">
        <v>14.6</v>
      </c>
      <c r="W28" s="55">
        <v>13.8</v>
      </c>
      <c r="X28" s="55">
        <v>18.399999999999999</v>
      </c>
      <c r="Y28" s="55">
        <v>16.7</v>
      </c>
      <c r="Z28" s="55">
        <v>18.399999999999999</v>
      </c>
      <c r="AA28" s="55">
        <v>16.7</v>
      </c>
      <c r="AB28" s="55">
        <v>2.8</v>
      </c>
      <c r="AC28" s="55">
        <v>26.5</v>
      </c>
    </row>
    <row r="29" spans="1:29" ht="15" customHeight="1" x14ac:dyDescent="0.25">
      <c r="A29" s="86" t="s">
        <v>56</v>
      </c>
      <c r="B29" s="4">
        <v>2023</v>
      </c>
      <c r="C29" s="8" t="s">
        <v>69</v>
      </c>
      <c r="D29" s="5">
        <v>136</v>
      </c>
      <c r="E29" s="6">
        <v>924.3</v>
      </c>
      <c r="F29" s="6">
        <v>1697.6</v>
      </c>
      <c r="G29" s="6">
        <v>908.5</v>
      </c>
      <c r="H29" s="6">
        <v>228.2</v>
      </c>
      <c r="I29" s="6">
        <v>1.6903999999999999</v>
      </c>
      <c r="J29" s="6">
        <v>21.4</v>
      </c>
      <c r="K29" s="6">
        <v>17.5</v>
      </c>
      <c r="L29" s="6">
        <v>12.9</v>
      </c>
      <c r="M29" s="6">
        <v>122.7</v>
      </c>
      <c r="N29" s="6">
        <v>25.8</v>
      </c>
      <c r="O29" s="6">
        <v>20.3</v>
      </c>
      <c r="P29" s="6">
        <v>283.89999999999998</v>
      </c>
      <c r="Q29" s="6">
        <v>14.2</v>
      </c>
      <c r="R29" s="6">
        <v>15.3</v>
      </c>
      <c r="S29" s="6">
        <v>15.8</v>
      </c>
      <c r="T29" s="55">
        <v>15.5</v>
      </c>
      <c r="U29" s="55">
        <v>16</v>
      </c>
      <c r="V29" s="55">
        <v>16.5</v>
      </c>
      <c r="W29" s="55">
        <v>15.6</v>
      </c>
      <c r="X29" s="55">
        <v>17.2</v>
      </c>
      <c r="Y29" s="55">
        <v>16.5</v>
      </c>
      <c r="Z29" s="55">
        <v>18</v>
      </c>
      <c r="AA29" s="55">
        <v>17.2</v>
      </c>
      <c r="AB29" s="55">
        <v>38.250000000000007</v>
      </c>
      <c r="AC29" s="55">
        <v>78.81</v>
      </c>
    </row>
    <row r="30" spans="1:29" x14ac:dyDescent="0.25">
      <c r="A30" s="86"/>
      <c r="B30" s="4">
        <v>2024</v>
      </c>
      <c r="C30" s="9" t="s">
        <v>70</v>
      </c>
      <c r="D30" s="5">
        <v>109</v>
      </c>
      <c r="E30" s="6">
        <v>809.3</v>
      </c>
      <c r="F30" s="6">
        <v>1480.2</v>
      </c>
      <c r="G30" s="6">
        <v>658.8</v>
      </c>
      <c r="H30" s="6">
        <v>59.1</v>
      </c>
      <c r="I30" s="6">
        <v>0.54710000000000003</v>
      </c>
      <c r="J30" s="6">
        <v>29.6</v>
      </c>
      <c r="K30" s="6">
        <v>23.1</v>
      </c>
      <c r="L30" s="6">
        <v>14.5</v>
      </c>
      <c r="M30" s="6">
        <v>161.6</v>
      </c>
      <c r="N30" s="6">
        <v>29.6</v>
      </c>
      <c r="O30" s="6">
        <v>23.7</v>
      </c>
      <c r="P30" s="6">
        <v>332.1</v>
      </c>
      <c r="Q30" s="6">
        <v>15.1</v>
      </c>
      <c r="R30" s="6">
        <v>14</v>
      </c>
      <c r="S30" s="6">
        <v>115.5</v>
      </c>
      <c r="T30" s="55">
        <v>14.4</v>
      </c>
      <c r="U30" s="55">
        <v>14.3</v>
      </c>
      <c r="V30" s="55">
        <v>14.9</v>
      </c>
      <c r="W30" s="55">
        <v>13.7</v>
      </c>
      <c r="X30" s="55">
        <v>17.8</v>
      </c>
      <c r="Y30" s="55">
        <v>15.8</v>
      </c>
      <c r="Z30" s="55">
        <v>17.8</v>
      </c>
      <c r="AA30" s="55">
        <v>15.8</v>
      </c>
      <c r="AB30" s="55">
        <v>1.7600000000000002</v>
      </c>
      <c r="AC30" s="55">
        <v>1.7600000000000002</v>
      </c>
    </row>
    <row r="31" spans="1:29" x14ac:dyDescent="0.25">
      <c r="A31" s="37"/>
      <c r="B31" s="10"/>
      <c r="C31" s="25" t="s">
        <v>127</v>
      </c>
      <c r="D31" s="19">
        <v>1</v>
      </c>
      <c r="E31" s="58">
        <v>0.88815500629887822</v>
      </c>
      <c r="F31" s="58">
        <v>0.92407599618472047</v>
      </c>
      <c r="G31" s="58">
        <v>0.94852799966974122</v>
      </c>
      <c r="H31" s="58">
        <v>0.96646034338802955</v>
      </c>
      <c r="I31" s="58">
        <v>0.94014415125276585</v>
      </c>
      <c r="J31" s="58">
        <v>0.12983688207310767</v>
      </c>
      <c r="K31" s="58">
        <v>0.48246656406020855</v>
      </c>
      <c r="L31" s="58">
        <v>0.70431303395767841</v>
      </c>
      <c r="M31" s="58">
        <v>0.48258169570589826</v>
      </c>
      <c r="N31" s="58">
        <v>-0.60239784384371531</v>
      </c>
      <c r="O31" s="58">
        <v>-0.50512463386089079</v>
      </c>
      <c r="P31" s="57" t="s">
        <v>119</v>
      </c>
      <c r="Q31" s="58">
        <v>0.36942556075768584</v>
      </c>
      <c r="R31" s="58">
        <v>0.79889899363011152</v>
      </c>
      <c r="S31" s="58">
        <v>-0.44775081592886601</v>
      </c>
      <c r="T31" s="58">
        <v>0.85116059538175171</v>
      </c>
      <c r="U31" s="58">
        <v>0.83965290981315266</v>
      </c>
      <c r="V31" s="58">
        <v>0.84280349874512839</v>
      </c>
      <c r="W31" s="58">
        <v>0.82927934960056005</v>
      </c>
      <c r="X31" s="58">
        <v>0.8343126494353954</v>
      </c>
      <c r="Y31" s="58">
        <v>0.907147791293063</v>
      </c>
      <c r="Z31" s="58">
        <v>0.89384117468602897</v>
      </c>
      <c r="AA31" s="58">
        <v>0.94211473359235076</v>
      </c>
      <c r="AB31" s="58">
        <v>0.29004292645798646</v>
      </c>
      <c r="AC31" s="58">
        <v>0.91225678876486782</v>
      </c>
    </row>
    <row r="32" spans="1:29" x14ac:dyDescent="0.25">
      <c r="A32" s="37"/>
      <c r="B32" s="10"/>
      <c r="D32" s="73" t="s">
        <v>4</v>
      </c>
      <c r="E32" s="40">
        <f>COUNT(E22:E30)</f>
        <v>9</v>
      </c>
    </row>
    <row r="33" spans="1:17" x14ac:dyDescent="0.25">
      <c r="D33" s="24" t="s">
        <v>29</v>
      </c>
      <c r="E33" s="36">
        <v>0.66600000000000004</v>
      </c>
    </row>
    <row r="35" spans="1:17" x14ac:dyDescent="0.25">
      <c r="A35" s="25" t="s">
        <v>128</v>
      </c>
    </row>
    <row r="36" spans="1:17" ht="99.75" x14ac:dyDescent="0.25">
      <c r="A36" s="1" t="s">
        <v>5</v>
      </c>
      <c r="B36" s="1" t="s">
        <v>6</v>
      </c>
      <c r="C36" s="1" t="s">
        <v>27</v>
      </c>
      <c r="D36" s="1" t="s">
        <v>28</v>
      </c>
      <c r="E36" s="2" t="s">
        <v>135</v>
      </c>
      <c r="F36" s="2" t="s">
        <v>134</v>
      </c>
      <c r="G36" s="3" t="s">
        <v>116</v>
      </c>
      <c r="H36" s="3" t="s">
        <v>30</v>
      </c>
      <c r="I36" s="44" t="s">
        <v>115</v>
      </c>
      <c r="J36" s="44" t="s">
        <v>31</v>
      </c>
      <c r="K36" s="2" t="s">
        <v>32</v>
      </c>
      <c r="L36" s="2" t="s">
        <v>117</v>
      </c>
      <c r="M36" s="2" t="s">
        <v>33</v>
      </c>
      <c r="N36" s="60" t="s">
        <v>118</v>
      </c>
      <c r="O36" s="2" t="s">
        <v>34</v>
      </c>
    </row>
    <row r="37" spans="1:17" x14ac:dyDescent="0.25">
      <c r="A37" s="87" t="s">
        <v>12</v>
      </c>
      <c r="B37" s="7">
        <v>2023</v>
      </c>
      <c r="C37" s="43" t="s">
        <v>90</v>
      </c>
      <c r="D37" s="5">
        <v>135</v>
      </c>
      <c r="E37" s="6">
        <v>77.600000000000009</v>
      </c>
      <c r="F37" s="6">
        <v>0.84347826086956534</v>
      </c>
      <c r="G37" s="6">
        <v>188.29999999999998</v>
      </c>
      <c r="H37" s="6">
        <v>2.069230769230769</v>
      </c>
      <c r="I37" s="12">
        <v>63.6</v>
      </c>
      <c r="J37" s="12">
        <v>0.69130434782608696</v>
      </c>
      <c r="K37" s="6">
        <v>14.118681318681318</v>
      </c>
      <c r="L37" s="6">
        <v>153.69999999999996</v>
      </c>
      <c r="M37" s="6">
        <v>1.6706521739130431</v>
      </c>
      <c r="N37" s="59">
        <v>513.29999999999995</v>
      </c>
      <c r="O37" s="6">
        <v>8.4</v>
      </c>
      <c r="P37" s="57"/>
      <c r="Q37" s="57"/>
    </row>
    <row r="38" spans="1:17" x14ac:dyDescent="0.25">
      <c r="A38" s="87"/>
      <c r="B38" s="7">
        <v>2024</v>
      </c>
      <c r="C38" s="43" t="s">
        <v>61</v>
      </c>
      <c r="D38" s="5">
        <v>107</v>
      </c>
      <c r="E38" s="6">
        <v>172.39999999999995</v>
      </c>
      <c r="F38" s="6">
        <v>1.6706521739130431</v>
      </c>
      <c r="G38" s="6">
        <v>172.39999999999995</v>
      </c>
      <c r="H38" s="6">
        <v>1.894505494505494</v>
      </c>
      <c r="I38" s="6">
        <v>216.3</v>
      </c>
      <c r="J38" s="12">
        <v>2.3510869565217392</v>
      </c>
      <c r="K38" s="6">
        <v>14.753846153846148</v>
      </c>
      <c r="L38" s="6">
        <v>91</v>
      </c>
      <c r="M38" s="6">
        <v>0.99010989010989003</v>
      </c>
      <c r="N38" s="59">
        <v>691.2</v>
      </c>
      <c r="O38" s="6">
        <v>11.3</v>
      </c>
      <c r="P38" s="57"/>
      <c r="Q38" s="57"/>
    </row>
    <row r="39" spans="1:17" x14ac:dyDescent="0.25">
      <c r="A39" s="87" t="s">
        <v>0</v>
      </c>
      <c r="B39" s="7">
        <v>2023</v>
      </c>
      <c r="C39" s="43" t="s">
        <v>57</v>
      </c>
      <c r="D39" s="5">
        <v>140</v>
      </c>
      <c r="E39" s="6">
        <v>88.799999999999983</v>
      </c>
      <c r="F39" s="6">
        <v>0.96521739130434769</v>
      </c>
      <c r="G39" s="6">
        <v>169.29999999999993</v>
      </c>
      <c r="H39" s="6">
        <v>1.8604395604395596</v>
      </c>
      <c r="I39" s="6">
        <v>60.900000000000013</v>
      </c>
      <c r="J39" s="6">
        <v>0.66195652173913055</v>
      </c>
      <c r="K39" s="6">
        <v>12.89447515583042</v>
      </c>
      <c r="L39" s="6">
        <v>148.70000000000002</v>
      </c>
      <c r="M39" s="6">
        <v>1.6163043478260872</v>
      </c>
      <c r="N39" s="59">
        <v>493.8</v>
      </c>
      <c r="O39" s="6">
        <v>8.1</v>
      </c>
      <c r="P39" s="57"/>
      <c r="Q39" s="57"/>
    </row>
    <row r="40" spans="1:17" x14ac:dyDescent="0.25">
      <c r="A40" s="87"/>
      <c r="B40" s="7" t="s">
        <v>1</v>
      </c>
      <c r="C40" s="43" t="s">
        <v>58</v>
      </c>
      <c r="D40" s="5">
        <v>106</v>
      </c>
      <c r="E40" s="6">
        <v>148.70000000000002</v>
      </c>
      <c r="F40" s="6">
        <v>1.6163043478260872</v>
      </c>
      <c r="G40" s="6">
        <v>205.3</v>
      </c>
      <c r="H40" s="6">
        <v>2.256043956043956</v>
      </c>
      <c r="I40" s="6">
        <v>160.1</v>
      </c>
      <c r="J40" s="6">
        <v>1.7402173913043477</v>
      </c>
      <c r="K40" s="6">
        <v>13.788701655328795</v>
      </c>
      <c r="L40" s="6">
        <v>129.6</v>
      </c>
      <c r="M40" s="6">
        <v>1.4086956521739129</v>
      </c>
      <c r="N40" s="59">
        <v>671.6</v>
      </c>
      <c r="O40" s="6">
        <v>11</v>
      </c>
      <c r="P40" s="57"/>
      <c r="Q40" s="57"/>
    </row>
    <row r="41" spans="1:17" x14ac:dyDescent="0.25">
      <c r="A41" s="87"/>
      <c r="B41" s="7" t="s">
        <v>2</v>
      </c>
      <c r="C41" s="43" t="s">
        <v>91</v>
      </c>
      <c r="D41" s="5">
        <v>123</v>
      </c>
      <c r="E41" s="6">
        <v>148.70000000000002</v>
      </c>
      <c r="F41" s="6">
        <v>1.6163043478260872</v>
      </c>
      <c r="G41" s="6">
        <v>205.3</v>
      </c>
      <c r="H41" s="6">
        <v>2.256043956043956</v>
      </c>
      <c r="I41" s="6">
        <v>160.1</v>
      </c>
      <c r="J41" s="6">
        <v>1.7402173913043477</v>
      </c>
      <c r="K41" s="6">
        <v>13.788701655328795</v>
      </c>
      <c r="L41" s="6">
        <v>129.6</v>
      </c>
      <c r="M41" s="6">
        <v>1.4086956521739129</v>
      </c>
      <c r="N41" s="59">
        <v>671.6</v>
      </c>
      <c r="O41" s="6">
        <v>11</v>
      </c>
      <c r="P41" s="57"/>
      <c r="Q41" s="57"/>
    </row>
    <row r="42" spans="1:17" x14ac:dyDescent="0.25">
      <c r="A42" s="87" t="s">
        <v>3</v>
      </c>
      <c r="B42" s="7">
        <v>2023</v>
      </c>
      <c r="C42" s="43" t="s">
        <v>57</v>
      </c>
      <c r="D42" s="5">
        <v>140</v>
      </c>
      <c r="E42" s="6">
        <v>88.799999999999983</v>
      </c>
      <c r="F42" s="6">
        <v>0.96521739130434769</v>
      </c>
      <c r="G42" s="6">
        <v>169.29999999999993</v>
      </c>
      <c r="H42" s="6">
        <v>1.8604395604395596</v>
      </c>
      <c r="I42" s="6">
        <v>60.900000000000013</v>
      </c>
      <c r="J42" s="6">
        <v>0.66195652173913055</v>
      </c>
      <c r="K42" s="6">
        <v>12.89447515583042</v>
      </c>
      <c r="L42" s="6">
        <v>148.70000000000002</v>
      </c>
      <c r="M42" s="6">
        <v>1.6163043478260872</v>
      </c>
      <c r="N42" s="59">
        <v>493.8</v>
      </c>
      <c r="O42" s="6">
        <v>8.1</v>
      </c>
      <c r="P42" s="57"/>
      <c r="Q42" s="57"/>
    </row>
    <row r="43" spans="1:17" x14ac:dyDescent="0.25">
      <c r="A43" s="87"/>
      <c r="B43" s="7">
        <v>2024</v>
      </c>
      <c r="C43" s="43" t="s">
        <v>89</v>
      </c>
      <c r="D43" s="5">
        <v>110</v>
      </c>
      <c r="E43" s="6">
        <v>148.70000000000002</v>
      </c>
      <c r="F43" s="6">
        <v>1.6163043478260872</v>
      </c>
      <c r="G43" s="6">
        <v>205.3</v>
      </c>
      <c r="H43" s="6">
        <v>2.256043956043956</v>
      </c>
      <c r="I43" s="6">
        <v>160.1</v>
      </c>
      <c r="J43" s="6">
        <v>1.7402173913043477</v>
      </c>
      <c r="K43" s="6">
        <v>13.788701655328795</v>
      </c>
      <c r="L43" s="6">
        <v>129.6</v>
      </c>
      <c r="M43" s="6">
        <v>1.4086956521739129</v>
      </c>
      <c r="N43" s="59">
        <v>671.6</v>
      </c>
      <c r="O43" s="6">
        <v>11</v>
      </c>
      <c r="P43" s="57"/>
      <c r="Q43" s="57"/>
    </row>
    <row r="44" spans="1:17" ht="15" customHeight="1" x14ac:dyDescent="0.25">
      <c r="A44" s="86" t="s">
        <v>108</v>
      </c>
      <c r="B44" s="7">
        <v>2023</v>
      </c>
      <c r="C44" s="43" t="s">
        <v>92</v>
      </c>
      <c r="D44" s="5">
        <v>129</v>
      </c>
      <c r="E44" s="6">
        <v>126.17</v>
      </c>
      <c r="F44" s="6">
        <v>1.371413043478261</v>
      </c>
      <c r="G44" s="6">
        <v>138.99</v>
      </c>
      <c r="H44" s="6">
        <v>1.5273626373626374</v>
      </c>
      <c r="I44" s="6">
        <v>99.460000000000036</v>
      </c>
      <c r="J44" s="6">
        <v>1.0810869565217396</v>
      </c>
      <c r="K44" s="6">
        <v>13.161105387667893</v>
      </c>
      <c r="L44" s="6">
        <v>166.79000000000002</v>
      </c>
      <c r="M44" s="6">
        <v>1.8129347826086959</v>
      </c>
      <c r="N44" s="59">
        <v>521.9</v>
      </c>
      <c r="O44" s="6">
        <v>8.6</v>
      </c>
      <c r="P44" s="57"/>
      <c r="Q44" s="57"/>
    </row>
    <row r="45" spans="1:17" x14ac:dyDescent="0.25">
      <c r="A45" s="86"/>
      <c r="B45" s="13">
        <v>2024</v>
      </c>
      <c r="C45" s="43" t="s">
        <v>63</v>
      </c>
      <c r="D45" s="5">
        <v>104</v>
      </c>
      <c r="E45" s="6">
        <v>166.79000000000002</v>
      </c>
      <c r="F45" s="6">
        <v>1.8129347826086959</v>
      </c>
      <c r="G45" s="6">
        <v>161.53</v>
      </c>
      <c r="H45" s="6">
        <v>1.7750549450549451</v>
      </c>
      <c r="I45" s="6">
        <v>142.78</v>
      </c>
      <c r="J45" s="6">
        <v>1.5519565217391305</v>
      </c>
      <c r="K45" s="6">
        <v>13.883840811965818</v>
      </c>
      <c r="L45" s="6">
        <v>93.870000000000033</v>
      </c>
      <c r="M45" s="6">
        <v>0.83802197802197842</v>
      </c>
      <c r="N45" s="59">
        <v>668.5</v>
      </c>
      <c r="O45" s="6">
        <v>11</v>
      </c>
      <c r="P45" s="57"/>
      <c r="Q45" s="57"/>
    </row>
    <row r="46" spans="1:17" x14ac:dyDescent="0.25">
      <c r="C46" s="25" t="s">
        <v>127</v>
      </c>
      <c r="D46" s="19">
        <v>1</v>
      </c>
      <c r="E46" s="58">
        <v>-0.9219291121524994</v>
      </c>
      <c r="F46" s="58">
        <v>-0.91816872784506021</v>
      </c>
      <c r="G46" s="58">
        <v>-0.28757356628698083</v>
      </c>
      <c r="H46" s="58">
        <v>-0.287573566286981</v>
      </c>
      <c r="I46" s="58">
        <v>-0.87957317285903458</v>
      </c>
      <c r="J46" s="58">
        <v>-0.87957317285903436</v>
      </c>
      <c r="K46" s="58">
        <v>-0.67176172161270231</v>
      </c>
      <c r="L46" s="58">
        <v>0.79774065608134637</v>
      </c>
      <c r="M46" s="58">
        <v>0.78648025482847173</v>
      </c>
      <c r="N46" s="58">
        <v>-0.92698202406499985</v>
      </c>
      <c r="O46" s="61">
        <v>-0.92988268131984431</v>
      </c>
      <c r="P46" s="58"/>
      <c r="Q46" s="58"/>
    </row>
    <row r="47" spans="1:17" x14ac:dyDescent="0.25">
      <c r="D47" s="73" t="s">
        <v>4</v>
      </c>
      <c r="E47" s="35">
        <f>COUNT(E37:E45)</f>
        <v>9</v>
      </c>
    </row>
    <row r="48" spans="1:17" x14ac:dyDescent="0.25">
      <c r="D48" s="24" t="s">
        <v>29</v>
      </c>
      <c r="E48" s="36">
        <v>0.66600000000000004</v>
      </c>
    </row>
  </sheetData>
  <mergeCells count="13">
    <mergeCell ref="A5:C5"/>
    <mergeCell ref="A44:A45"/>
    <mergeCell ref="A7:A8"/>
    <mergeCell ref="A9:A11"/>
    <mergeCell ref="A12:A13"/>
    <mergeCell ref="A14:A15"/>
    <mergeCell ref="A22:A23"/>
    <mergeCell ref="A24:A26"/>
    <mergeCell ref="A27:A28"/>
    <mergeCell ref="A29:A30"/>
    <mergeCell ref="A37:A38"/>
    <mergeCell ref="A39:A41"/>
    <mergeCell ref="A42:A43"/>
  </mergeCells>
  <conditionalFormatting sqref="E31:O31">
    <cfRule type="cellIs" dxfId="5" priority="3" operator="notBetween">
      <formula>-0.666</formula>
      <formula>0.666</formula>
    </cfRule>
  </conditionalFormatting>
  <conditionalFormatting sqref="E46:Q46">
    <cfRule type="cellIs" dxfId="4" priority="1" operator="notBetween">
      <formula>-0.666</formula>
      <formula>0.666</formula>
    </cfRule>
  </conditionalFormatting>
  <conditionalFormatting sqref="Q31:AC31">
    <cfRule type="cellIs" dxfId="3" priority="5" operator="notBetween">
      <formula>-0.666</formula>
      <formula>0.666</formula>
    </cfRule>
  </conditionalFormatting>
  <pageMargins left="0.7" right="0.7" top="0.75" bottom="0.75" header="0.3" footer="0.3"/>
  <pageSetup paperSize="9" orientation="portrait" r:id="rId1"/>
  <ignoredErrors>
    <ignoredError sqref="P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1030-DF63-4C01-AA5E-B3769125F2EB}">
  <dimension ref="A1:I28"/>
  <sheetViews>
    <sheetView workbookViewId="0">
      <selection activeCell="J10" sqref="J10"/>
    </sheetView>
  </sheetViews>
  <sheetFormatPr defaultRowHeight="15" x14ac:dyDescent="0.25"/>
  <cols>
    <col min="1" max="1" width="24.42578125" style="24" bestFit="1" customWidth="1"/>
    <col min="2" max="2" width="39.28515625" style="24" customWidth="1"/>
    <col min="3" max="3" width="13.28515625" style="24" customWidth="1"/>
    <col min="4" max="4" width="12.7109375" style="24" bestFit="1" customWidth="1"/>
    <col min="5" max="5" width="12" style="24" bestFit="1" customWidth="1"/>
  </cols>
  <sheetData>
    <row r="1" spans="1:5" ht="15.75" x14ac:dyDescent="0.25">
      <c r="A1" s="71" t="s">
        <v>148</v>
      </c>
    </row>
    <row r="2" spans="1:5" x14ac:dyDescent="0.25">
      <c r="A2" s="82" t="s">
        <v>136</v>
      </c>
      <c r="B2" s="82"/>
      <c r="C2" s="82"/>
    </row>
    <row r="3" spans="1:5" ht="71.25" x14ac:dyDescent="0.25">
      <c r="A3" s="1" t="s">
        <v>35</v>
      </c>
      <c r="B3" s="1" t="s">
        <v>6</v>
      </c>
      <c r="C3" s="1" t="s">
        <v>93</v>
      </c>
      <c r="D3" s="31" t="s">
        <v>54</v>
      </c>
      <c r="E3" s="31" t="s">
        <v>55</v>
      </c>
    </row>
    <row r="4" spans="1:5" x14ac:dyDescent="0.25">
      <c r="A4" s="88" t="s">
        <v>12</v>
      </c>
      <c r="B4" s="4">
        <v>2023</v>
      </c>
      <c r="C4" s="5">
        <v>135</v>
      </c>
      <c r="D4" s="46">
        <v>10</v>
      </c>
      <c r="E4" s="4">
        <v>81</v>
      </c>
    </row>
    <row r="5" spans="1:5" x14ac:dyDescent="0.25">
      <c r="A5" s="89"/>
      <c r="B5" s="4">
        <v>2024</v>
      </c>
      <c r="C5" s="5">
        <v>107</v>
      </c>
      <c r="D5" s="46">
        <v>3</v>
      </c>
      <c r="E5" s="4">
        <v>65</v>
      </c>
    </row>
    <row r="6" spans="1:5" x14ac:dyDescent="0.25">
      <c r="A6" s="88" t="s">
        <v>0</v>
      </c>
      <c r="B6" s="4">
        <v>2023</v>
      </c>
      <c r="C6" s="5">
        <v>140</v>
      </c>
      <c r="D6" s="46">
        <v>14</v>
      </c>
      <c r="E6" s="4">
        <v>100</v>
      </c>
    </row>
    <row r="7" spans="1:5" x14ac:dyDescent="0.25">
      <c r="A7" s="89"/>
      <c r="B7" s="4" t="s">
        <v>1</v>
      </c>
      <c r="C7" s="5">
        <v>106</v>
      </c>
      <c r="D7" s="46">
        <v>4</v>
      </c>
      <c r="E7" s="4">
        <v>79</v>
      </c>
    </row>
    <row r="8" spans="1:5" x14ac:dyDescent="0.25">
      <c r="A8" s="88" t="s">
        <v>3</v>
      </c>
      <c r="B8" s="4">
        <v>2023</v>
      </c>
      <c r="C8" s="5">
        <v>140</v>
      </c>
      <c r="D8" s="46">
        <v>14</v>
      </c>
      <c r="E8" s="4">
        <v>100</v>
      </c>
    </row>
    <row r="9" spans="1:5" x14ac:dyDescent="0.25">
      <c r="A9" s="89"/>
      <c r="B9" s="4">
        <v>2024</v>
      </c>
      <c r="C9" s="5">
        <v>110</v>
      </c>
      <c r="D9" s="46">
        <v>4</v>
      </c>
      <c r="E9" s="4">
        <v>79</v>
      </c>
    </row>
    <row r="10" spans="1:5" x14ac:dyDescent="0.25">
      <c r="A10" s="88" t="s">
        <v>56</v>
      </c>
      <c r="B10" s="4">
        <v>2023</v>
      </c>
      <c r="C10" s="5">
        <v>129</v>
      </c>
      <c r="D10" s="46">
        <v>14</v>
      </c>
      <c r="E10" s="4">
        <v>88</v>
      </c>
    </row>
    <row r="11" spans="1:5" x14ac:dyDescent="0.25">
      <c r="A11" s="89"/>
      <c r="B11" s="4">
        <v>2024</v>
      </c>
      <c r="C11" s="5">
        <v>104</v>
      </c>
      <c r="D11" s="46">
        <v>9</v>
      </c>
      <c r="E11" s="4">
        <v>67</v>
      </c>
    </row>
    <row r="12" spans="1:5" x14ac:dyDescent="0.25">
      <c r="B12" s="25" t="s">
        <v>137</v>
      </c>
      <c r="C12" s="30">
        <v>1</v>
      </c>
      <c r="D12" s="62">
        <v>0.84499999999999997</v>
      </c>
      <c r="E12" s="62">
        <v>0.86799999999999999</v>
      </c>
    </row>
    <row r="13" spans="1:5" x14ac:dyDescent="0.25">
      <c r="C13" s="73" t="s">
        <v>4</v>
      </c>
      <c r="D13" s="63">
        <v>8</v>
      </c>
      <c r="E13" s="30"/>
    </row>
    <row r="14" spans="1:5" x14ac:dyDescent="0.25">
      <c r="C14" s="25" t="s">
        <v>29</v>
      </c>
      <c r="D14" s="64">
        <v>0.70699999999999996</v>
      </c>
    </row>
    <row r="16" spans="1:5" x14ac:dyDescent="0.25">
      <c r="A16" s="24" t="s">
        <v>139</v>
      </c>
    </row>
    <row r="17" spans="1:9" x14ac:dyDescent="0.25">
      <c r="A17" s="24" t="s">
        <v>138</v>
      </c>
    </row>
    <row r="19" spans="1:9" ht="18.75" x14ac:dyDescent="0.25">
      <c r="D19" s="45"/>
      <c r="E19" s="45"/>
      <c r="I19" s="70"/>
    </row>
    <row r="20" spans="1:9" x14ac:dyDescent="0.25">
      <c r="D20" s="45"/>
      <c r="E20" s="45"/>
    </row>
    <row r="21" spans="1:9" x14ac:dyDescent="0.25">
      <c r="D21" s="45"/>
      <c r="E21" s="45"/>
    </row>
    <row r="22" spans="1:9" x14ac:dyDescent="0.25">
      <c r="D22" s="45"/>
      <c r="E22" s="45"/>
    </row>
    <row r="23" spans="1:9" x14ac:dyDescent="0.25">
      <c r="D23" s="45"/>
      <c r="E23" s="45"/>
    </row>
    <row r="24" spans="1:9" x14ac:dyDescent="0.25">
      <c r="D24" s="45"/>
      <c r="E24" s="45"/>
    </row>
    <row r="25" spans="1:9" x14ac:dyDescent="0.25">
      <c r="D25" s="45"/>
      <c r="E25" s="45"/>
    </row>
    <row r="26" spans="1:9" x14ac:dyDescent="0.25">
      <c r="D26" s="45"/>
      <c r="E26" s="45"/>
    </row>
    <row r="27" spans="1:9" x14ac:dyDescent="0.25">
      <c r="D27" s="45"/>
      <c r="E27" s="45"/>
    </row>
    <row r="28" spans="1:9" x14ac:dyDescent="0.25">
      <c r="D28" s="45"/>
      <c r="E28" s="45"/>
    </row>
  </sheetData>
  <mergeCells count="5">
    <mergeCell ref="A10:A11"/>
    <mergeCell ref="A8:A9"/>
    <mergeCell ref="A6:A7"/>
    <mergeCell ref="A4:A5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8660-6224-4118-A2D9-22667D1726F8}">
  <dimension ref="A1:H13"/>
  <sheetViews>
    <sheetView workbookViewId="0">
      <selection activeCell="G19" sqref="G19"/>
    </sheetView>
  </sheetViews>
  <sheetFormatPr defaultRowHeight="15" x14ac:dyDescent="0.25"/>
  <cols>
    <col min="1" max="1" width="18.42578125" customWidth="1"/>
    <col min="3" max="3" width="12.42578125" customWidth="1"/>
    <col min="4" max="4" width="12.5703125" customWidth="1"/>
    <col min="5" max="5" width="12.28515625" customWidth="1"/>
    <col min="6" max="6" width="10.85546875" customWidth="1"/>
    <col min="7" max="7" width="12" customWidth="1"/>
    <col min="8" max="8" width="13.5703125" customWidth="1"/>
  </cols>
  <sheetData>
    <row r="1" spans="1:8" ht="16.5" thickBot="1" x14ac:dyDescent="0.3">
      <c r="A1" s="71" t="s">
        <v>149</v>
      </c>
    </row>
    <row r="2" spans="1:8" ht="63.75" thickBot="1" x14ac:dyDescent="0.3">
      <c r="A2" s="14" t="s">
        <v>5</v>
      </c>
      <c r="B2" s="15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5" t="s">
        <v>11</v>
      </c>
      <c r="H2" s="15" t="s">
        <v>10</v>
      </c>
    </row>
    <row r="3" spans="1:8" ht="16.5" thickBot="1" x14ac:dyDescent="0.3">
      <c r="A3" s="83" t="s">
        <v>0</v>
      </c>
      <c r="B3" s="18">
        <v>2023</v>
      </c>
      <c r="C3" s="17">
        <v>22</v>
      </c>
      <c r="D3" s="17">
        <v>14</v>
      </c>
      <c r="E3" s="33" t="s">
        <v>57</v>
      </c>
      <c r="F3" s="16">
        <v>140</v>
      </c>
      <c r="G3" s="33" t="s">
        <v>64</v>
      </c>
      <c r="H3" s="16">
        <v>146</v>
      </c>
    </row>
    <row r="4" spans="1:8" ht="16.5" thickBot="1" x14ac:dyDescent="0.3">
      <c r="A4" s="85"/>
      <c r="B4" s="18" t="s">
        <v>1</v>
      </c>
      <c r="C4" s="17">
        <v>14</v>
      </c>
      <c r="D4" s="17">
        <v>6</v>
      </c>
      <c r="E4" s="33" t="s">
        <v>58</v>
      </c>
      <c r="F4" s="16">
        <v>106</v>
      </c>
      <c r="G4" s="33" t="s">
        <v>65</v>
      </c>
      <c r="H4" s="16">
        <v>114</v>
      </c>
    </row>
    <row r="5" spans="1:8" ht="16.5" thickBot="1" x14ac:dyDescent="0.3">
      <c r="A5" s="84"/>
      <c r="B5" s="18" t="s">
        <v>2</v>
      </c>
      <c r="C5" s="17">
        <v>18</v>
      </c>
      <c r="D5" s="17">
        <v>13</v>
      </c>
      <c r="E5" s="33" t="s">
        <v>59</v>
      </c>
      <c r="F5" s="16">
        <v>123</v>
      </c>
      <c r="G5" s="33" t="s">
        <v>66</v>
      </c>
      <c r="H5" s="16">
        <v>126</v>
      </c>
    </row>
    <row r="6" spans="1:8" ht="16.5" thickBot="1" x14ac:dyDescent="0.3">
      <c r="A6" s="83" t="s">
        <v>3</v>
      </c>
      <c r="B6" s="18">
        <v>2023</v>
      </c>
      <c r="C6" s="17">
        <v>22</v>
      </c>
      <c r="D6" s="17">
        <v>14</v>
      </c>
      <c r="E6" s="33" t="s">
        <v>57</v>
      </c>
      <c r="F6" s="16">
        <v>140</v>
      </c>
      <c r="G6" s="33" t="s">
        <v>64</v>
      </c>
      <c r="H6" s="16">
        <v>146</v>
      </c>
    </row>
    <row r="7" spans="1:8" ht="16.5" thickBot="1" x14ac:dyDescent="0.3">
      <c r="A7" s="84"/>
      <c r="B7" s="18">
        <v>2024</v>
      </c>
      <c r="C7" s="17">
        <v>14</v>
      </c>
      <c r="D7" s="17">
        <v>6</v>
      </c>
      <c r="E7" s="33" t="s">
        <v>58</v>
      </c>
      <c r="F7" s="16">
        <v>106</v>
      </c>
      <c r="G7" s="33" t="s">
        <v>66</v>
      </c>
      <c r="H7" s="16">
        <v>126</v>
      </c>
    </row>
    <row r="8" spans="1:8" ht="16.5" thickBot="1" x14ac:dyDescent="0.3">
      <c r="A8" s="83" t="s">
        <v>12</v>
      </c>
      <c r="B8" s="18">
        <v>2023</v>
      </c>
      <c r="C8" s="17">
        <v>19</v>
      </c>
      <c r="D8" s="17">
        <v>6</v>
      </c>
      <c r="E8" s="33" t="s">
        <v>60</v>
      </c>
      <c r="F8" s="16">
        <v>135</v>
      </c>
      <c r="G8" s="33" t="s">
        <v>67</v>
      </c>
      <c r="H8" s="16">
        <v>142</v>
      </c>
    </row>
    <row r="9" spans="1:8" ht="16.5" thickBot="1" x14ac:dyDescent="0.3">
      <c r="A9" s="84"/>
      <c r="B9" s="18">
        <v>2024</v>
      </c>
      <c r="C9" s="17">
        <v>26</v>
      </c>
      <c r="D9" s="17">
        <v>16</v>
      </c>
      <c r="E9" s="33" t="s">
        <v>61</v>
      </c>
      <c r="F9" s="16">
        <v>107</v>
      </c>
      <c r="G9" s="33" t="s">
        <v>68</v>
      </c>
      <c r="H9" s="16">
        <v>112</v>
      </c>
    </row>
    <row r="10" spans="1:8" ht="32.25" customHeight="1" thickBot="1" x14ac:dyDescent="0.3">
      <c r="A10" s="83" t="s">
        <v>56</v>
      </c>
      <c r="B10" s="18">
        <v>2023</v>
      </c>
      <c r="C10" s="17">
        <v>22</v>
      </c>
      <c r="D10" s="17">
        <v>14</v>
      </c>
      <c r="E10" s="33" t="s">
        <v>62</v>
      </c>
      <c r="F10" s="16">
        <v>129</v>
      </c>
      <c r="G10" s="33" t="s">
        <v>69</v>
      </c>
      <c r="H10" s="16">
        <v>136</v>
      </c>
    </row>
    <row r="11" spans="1:8" ht="16.5" thickBot="1" x14ac:dyDescent="0.3">
      <c r="A11" s="84"/>
      <c r="B11" s="18">
        <v>2024</v>
      </c>
      <c r="C11" s="17">
        <v>27</v>
      </c>
      <c r="D11" s="17">
        <v>21</v>
      </c>
      <c r="E11" s="34" t="s">
        <v>63</v>
      </c>
      <c r="F11" s="16">
        <v>104</v>
      </c>
      <c r="G11" s="34" t="s">
        <v>70</v>
      </c>
      <c r="H11" s="16">
        <v>109</v>
      </c>
    </row>
    <row r="13" spans="1:8" ht="15.75" x14ac:dyDescent="0.25">
      <c r="A13" s="72" t="s">
        <v>123</v>
      </c>
    </row>
  </sheetData>
  <mergeCells count="4">
    <mergeCell ref="A8:A9"/>
    <mergeCell ref="A6:A7"/>
    <mergeCell ref="A3:A5"/>
    <mergeCell ref="A10:A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22E5-9EB7-4B03-836D-F32442D63B4E}">
  <dimension ref="A1:N112"/>
  <sheetViews>
    <sheetView zoomScaleNormal="100" workbookViewId="0">
      <selection activeCell="I114" sqref="I114"/>
    </sheetView>
  </sheetViews>
  <sheetFormatPr defaultRowHeight="15" x14ac:dyDescent="0.25"/>
  <cols>
    <col min="1" max="1" width="21.7109375" style="24" bestFit="1" customWidth="1"/>
    <col min="2" max="2" width="25.5703125" style="24" bestFit="1" customWidth="1"/>
    <col min="3" max="3" width="13.28515625" style="48" customWidth="1"/>
    <col min="4" max="4" width="15.7109375" style="24" customWidth="1"/>
    <col min="5" max="5" width="13" style="24" bestFit="1" customWidth="1"/>
    <col min="6" max="7" width="12.5703125" style="24" bestFit="1" customWidth="1"/>
    <col min="8" max="11" width="13" style="24" bestFit="1" customWidth="1"/>
    <col min="12" max="12" width="12.5703125" style="24" bestFit="1" customWidth="1"/>
  </cols>
  <sheetData>
    <row r="1" spans="1:12" ht="15.75" x14ac:dyDescent="0.25">
      <c r="A1" s="72" t="s">
        <v>140</v>
      </c>
    </row>
    <row r="2" spans="1:12" x14ac:dyDescent="0.25">
      <c r="A2" s="35" t="s">
        <v>53</v>
      </c>
    </row>
    <row r="3" spans="1:12" x14ac:dyDescent="0.25">
      <c r="A3" s="82" t="s">
        <v>88</v>
      </c>
      <c r="B3" s="82"/>
      <c r="C3" s="82"/>
    </row>
    <row r="4" spans="1:12" ht="105" x14ac:dyDescent="0.25">
      <c r="A4" s="32" t="s">
        <v>35</v>
      </c>
      <c r="B4" s="21" t="s">
        <v>36</v>
      </c>
      <c r="C4" s="11" t="s">
        <v>94</v>
      </c>
      <c r="D4" s="20" t="s">
        <v>95</v>
      </c>
      <c r="E4" s="20" t="s">
        <v>96</v>
      </c>
      <c r="F4" s="20" t="s">
        <v>100</v>
      </c>
      <c r="G4" s="21" t="s">
        <v>97</v>
      </c>
      <c r="H4" s="20" t="s">
        <v>101</v>
      </c>
      <c r="I4" s="21" t="s">
        <v>102</v>
      </c>
      <c r="J4" s="20" t="s">
        <v>98</v>
      </c>
      <c r="K4" s="21" t="s">
        <v>103</v>
      </c>
      <c r="L4" s="20" t="s">
        <v>99</v>
      </c>
    </row>
    <row r="5" spans="1:12" x14ac:dyDescent="0.25">
      <c r="A5" s="76" t="s">
        <v>0</v>
      </c>
      <c r="B5" s="93" t="s">
        <v>13</v>
      </c>
      <c r="C5" s="5">
        <v>52</v>
      </c>
      <c r="D5" s="65">
        <v>18.8</v>
      </c>
      <c r="E5" s="65">
        <v>27.2</v>
      </c>
      <c r="F5" s="65">
        <v>12</v>
      </c>
      <c r="G5" s="65">
        <v>2.5</v>
      </c>
      <c r="H5" s="65">
        <v>20.3</v>
      </c>
      <c r="I5" s="65">
        <v>16.399999999999999</v>
      </c>
      <c r="J5" s="65">
        <v>29.6</v>
      </c>
      <c r="K5" s="65">
        <v>0.93</v>
      </c>
      <c r="L5" s="65">
        <v>25.9</v>
      </c>
    </row>
    <row r="6" spans="1:12" x14ac:dyDescent="0.25">
      <c r="A6" s="77"/>
      <c r="B6" s="94"/>
      <c r="C6" s="5">
        <v>43</v>
      </c>
      <c r="D6" s="65">
        <v>18.600000000000001</v>
      </c>
      <c r="E6" s="65">
        <v>26.7</v>
      </c>
      <c r="F6" s="65">
        <v>10.6</v>
      </c>
      <c r="G6" s="65">
        <v>0</v>
      </c>
      <c r="H6" s="65">
        <v>20.3</v>
      </c>
      <c r="I6" s="65">
        <v>17.2</v>
      </c>
      <c r="J6" s="65">
        <v>29.6</v>
      </c>
      <c r="K6" s="65">
        <v>0.93</v>
      </c>
      <c r="L6" s="65">
        <v>25.5</v>
      </c>
    </row>
    <row r="7" spans="1:12" x14ac:dyDescent="0.25">
      <c r="A7" s="77"/>
      <c r="B7" s="94"/>
      <c r="C7" s="5">
        <v>30</v>
      </c>
      <c r="D7" s="65">
        <v>11.1</v>
      </c>
      <c r="E7" s="65">
        <v>17</v>
      </c>
      <c r="F7" s="65">
        <v>5.3</v>
      </c>
      <c r="G7" s="65">
        <v>0.2</v>
      </c>
      <c r="H7" s="65">
        <v>17.3</v>
      </c>
      <c r="I7" s="65">
        <v>16.399999999999999</v>
      </c>
      <c r="J7" s="65">
        <v>27.4</v>
      </c>
      <c r="K7" s="65">
        <v>0.9</v>
      </c>
      <c r="L7" s="65">
        <v>24.5</v>
      </c>
    </row>
    <row r="8" spans="1:12" x14ac:dyDescent="0.25">
      <c r="A8" s="77"/>
      <c r="B8" s="94"/>
      <c r="C8" s="5">
        <v>44</v>
      </c>
      <c r="D8" s="65">
        <v>15.8</v>
      </c>
      <c r="E8" s="65">
        <v>23.3</v>
      </c>
      <c r="F8" s="65">
        <v>9.3000000000000007</v>
      </c>
      <c r="G8" s="65">
        <v>0</v>
      </c>
      <c r="H8" s="65">
        <v>20.3</v>
      </c>
      <c r="I8" s="65">
        <v>15.9</v>
      </c>
      <c r="J8" s="65">
        <v>24.7</v>
      </c>
      <c r="K8" s="65">
        <v>0</v>
      </c>
      <c r="L8" s="65">
        <v>24</v>
      </c>
    </row>
    <row r="9" spans="1:12" x14ac:dyDescent="0.25">
      <c r="A9" s="77"/>
      <c r="B9" s="94"/>
      <c r="C9" s="5">
        <v>36</v>
      </c>
      <c r="D9" s="65">
        <v>12.6</v>
      </c>
      <c r="E9" s="65">
        <v>22.3</v>
      </c>
      <c r="F9" s="65">
        <v>2.1</v>
      </c>
      <c r="G9" s="65">
        <v>0</v>
      </c>
      <c r="H9" s="65">
        <v>19.7</v>
      </c>
      <c r="I9" s="65">
        <v>15.3</v>
      </c>
      <c r="J9" s="65">
        <v>24.7</v>
      </c>
      <c r="K9" s="65">
        <v>0</v>
      </c>
      <c r="L9" s="65">
        <v>23.7</v>
      </c>
    </row>
    <row r="10" spans="1:12" x14ac:dyDescent="0.25">
      <c r="A10" s="77"/>
      <c r="B10" s="95"/>
      <c r="C10" s="5">
        <v>42</v>
      </c>
      <c r="D10" s="65">
        <v>13.1</v>
      </c>
      <c r="E10" s="65">
        <v>24.6</v>
      </c>
      <c r="F10" s="65">
        <v>0.4</v>
      </c>
      <c r="G10" s="65">
        <v>0</v>
      </c>
      <c r="H10" s="65">
        <v>19.7</v>
      </c>
      <c r="I10" s="65">
        <v>14.7</v>
      </c>
      <c r="J10" s="65">
        <v>24.7</v>
      </c>
      <c r="K10" s="65">
        <v>0</v>
      </c>
      <c r="L10" s="65">
        <v>23.7</v>
      </c>
    </row>
    <row r="11" spans="1:12" x14ac:dyDescent="0.25">
      <c r="A11" s="77"/>
      <c r="B11" s="93" t="s">
        <v>14</v>
      </c>
      <c r="C11" s="5">
        <v>42</v>
      </c>
      <c r="D11" s="65">
        <v>18.8</v>
      </c>
      <c r="E11" s="65">
        <v>27.2</v>
      </c>
      <c r="F11" s="65">
        <v>12</v>
      </c>
      <c r="G11" s="65">
        <v>2.5</v>
      </c>
      <c r="H11" s="65">
        <v>20.3</v>
      </c>
      <c r="I11" s="65">
        <v>16.399999999999999</v>
      </c>
      <c r="J11" s="65">
        <v>29.6</v>
      </c>
      <c r="K11" s="65">
        <v>0.93</v>
      </c>
      <c r="L11" s="65">
        <v>25.9</v>
      </c>
    </row>
    <row r="12" spans="1:12" x14ac:dyDescent="0.25">
      <c r="A12" s="77"/>
      <c r="B12" s="94"/>
      <c r="C12" s="5">
        <v>50</v>
      </c>
      <c r="D12" s="65">
        <v>18.600000000000001</v>
      </c>
      <c r="E12" s="65">
        <v>26.7</v>
      </c>
      <c r="F12" s="65">
        <v>10.6</v>
      </c>
      <c r="G12" s="65">
        <v>0</v>
      </c>
      <c r="H12" s="65">
        <v>20.3</v>
      </c>
      <c r="I12" s="65">
        <v>17.2</v>
      </c>
      <c r="J12" s="65">
        <v>29.6</v>
      </c>
      <c r="K12" s="65">
        <v>0.93</v>
      </c>
      <c r="L12" s="65">
        <v>25.5</v>
      </c>
    </row>
    <row r="13" spans="1:12" x14ac:dyDescent="0.25">
      <c r="A13" s="77"/>
      <c r="B13" s="94"/>
      <c r="C13" s="5">
        <v>36</v>
      </c>
      <c r="D13" s="65">
        <v>11.1</v>
      </c>
      <c r="E13" s="65">
        <v>17</v>
      </c>
      <c r="F13" s="65">
        <v>5.3</v>
      </c>
      <c r="G13" s="65">
        <v>0.2</v>
      </c>
      <c r="H13" s="65">
        <v>17.3</v>
      </c>
      <c r="I13" s="65">
        <v>16.399999999999999</v>
      </c>
      <c r="J13" s="65">
        <v>27.4</v>
      </c>
      <c r="K13" s="65">
        <v>0.9</v>
      </c>
      <c r="L13" s="65">
        <v>24.5</v>
      </c>
    </row>
    <row r="14" spans="1:12" x14ac:dyDescent="0.25">
      <c r="A14" s="77"/>
      <c r="B14" s="94"/>
      <c r="C14" s="5">
        <v>56</v>
      </c>
      <c r="D14" s="65">
        <v>15.8</v>
      </c>
      <c r="E14" s="65">
        <v>23.3</v>
      </c>
      <c r="F14" s="65">
        <v>9.3000000000000007</v>
      </c>
      <c r="G14" s="65">
        <v>0</v>
      </c>
      <c r="H14" s="65">
        <v>20.3</v>
      </c>
      <c r="I14" s="65">
        <v>15.9</v>
      </c>
      <c r="J14" s="65">
        <v>24.7</v>
      </c>
      <c r="K14" s="65">
        <v>0</v>
      </c>
      <c r="L14" s="65">
        <v>24</v>
      </c>
    </row>
    <row r="15" spans="1:12" x14ac:dyDescent="0.25">
      <c r="A15" s="77"/>
      <c r="B15" s="94"/>
      <c r="C15" s="5">
        <v>28</v>
      </c>
      <c r="D15" s="65">
        <v>12.6</v>
      </c>
      <c r="E15" s="65">
        <v>22.3</v>
      </c>
      <c r="F15" s="65">
        <v>2.1</v>
      </c>
      <c r="G15" s="65">
        <v>0</v>
      </c>
      <c r="H15" s="65">
        <v>19.7</v>
      </c>
      <c r="I15" s="65">
        <v>15.3</v>
      </c>
      <c r="J15" s="65">
        <v>24.7</v>
      </c>
      <c r="K15" s="65">
        <v>0</v>
      </c>
      <c r="L15" s="65">
        <v>23.7</v>
      </c>
    </row>
    <row r="16" spans="1:12" x14ac:dyDescent="0.25">
      <c r="A16" s="77"/>
      <c r="B16" s="95"/>
      <c r="C16" s="5">
        <v>36</v>
      </c>
      <c r="D16" s="65">
        <v>13.1</v>
      </c>
      <c r="E16" s="65">
        <v>24.6</v>
      </c>
      <c r="F16" s="65">
        <v>0.4</v>
      </c>
      <c r="G16" s="65">
        <v>0</v>
      </c>
      <c r="H16" s="65">
        <v>19.7</v>
      </c>
      <c r="I16" s="65">
        <v>14.7</v>
      </c>
      <c r="J16" s="65">
        <v>24.7</v>
      </c>
      <c r="K16" s="65">
        <v>0</v>
      </c>
      <c r="L16" s="65">
        <v>23.7</v>
      </c>
    </row>
    <row r="17" spans="1:14" x14ac:dyDescent="0.25">
      <c r="A17" s="77"/>
      <c r="B17" s="93" t="s">
        <v>15</v>
      </c>
      <c r="C17" s="5">
        <v>42</v>
      </c>
      <c r="D17" s="65">
        <v>18.8</v>
      </c>
      <c r="E17" s="65">
        <v>27.2</v>
      </c>
      <c r="F17" s="65">
        <v>12</v>
      </c>
      <c r="G17" s="65">
        <v>2.5</v>
      </c>
      <c r="H17" s="65">
        <v>20.3</v>
      </c>
      <c r="I17" s="65">
        <v>16.399999999999999</v>
      </c>
      <c r="J17" s="65">
        <v>29.6</v>
      </c>
      <c r="K17" s="65">
        <v>0.93</v>
      </c>
      <c r="L17" s="65">
        <v>25.9</v>
      </c>
    </row>
    <row r="18" spans="1:14" x14ac:dyDescent="0.25">
      <c r="A18" s="77"/>
      <c r="B18" s="94"/>
      <c r="C18" s="5">
        <v>48</v>
      </c>
      <c r="D18" s="65">
        <v>18.600000000000001</v>
      </c>
      <c r="E18" s="65">
        <v>26.7</v>
      </c>
      <c r="F18" s="65">
        <v>10.6</v>
      </c>
      <c r="G18" s="65">
        <v>0</v>
      </c>
      <c r="H18" s="65">
        <v>20.3</v>
      </c>
      <c r="I18" s="65">
        <v>17.2</v>
      </c>
      <c r="J18" s="65">
        <v>29.6</v>
      </c>
      <c r="K18" s="65">
        <v>0.93</v>
      </c>
      <c r="L18" s="65">
        <v>25.5</v>
      </c>
    </row>
    <row r="19" spans="1:14" x14ac:dyDescent="0.25">
      <c r="A19" s="77"/>
      <c r="B19" s="94"/>
      <c r="C19" s="5">
        <v>27</v>
      </c>
      <c r="D19" s="65">
        <v>11.1</v>
      </c>
      <c r="E19" s="65">
        <v>17</v>
      </c>
      <c r="F19" s="65">
        <v>5.3</v>
      </c>
      <c r="G19" s="65">
        <v>0.2</v>
      </c>
      <c r="H19" s="65">
        <v>17.3</v>
      </c>
      <c r="I19" s="65">
        <v>16.399999999999999</v>
      </c>
      <c r="J19" s="65">
        <v>27.4</v>
      </c>
      <c r="K19" s="65">
        <v>0.9</v>
      </c>
      <c r="L19" s="65">
        <v>24.5</v>
      </c>
    </row>
    <row r="20" spans="1:14" x14ac:dyDescent="0.25">
      <c r="A20" s="77"/>
      <c r="B20" s="95"/>
      <c r="C20" s="5">
        <v>34</v>
      </c>
      <c r="D20" s="65">
        <v>15.8</v>
      </c>
      <c r="E20" s="65">
        <v>23.3</v>
      </c>
      <c r="F20" s="65">
        <v>9.3000000000000007</v>
      </c>
      <c r="G20" s="65">
        <v>0</v>
      </c>
      <c r="H20" s="65">
        <v>20.3</v>
      </c>
      <c r="I20" s="65">
        <v>15.9</v>
      </c>
      <c r="J20" s="65">
        <v>24.7</v>
      </c>
      <c r="K20" s="65">
        <v>0</v>
      </c>
      <c r="L20" s="65">
        <v>24</v>
      </c>
    </row>
    <row r="21" spans="1:14" x14ac:dyDescent="0.25">
      <c r="A21" s="77"/>
      <c r="B21" s="93" t="s">
        <v>16</v>
      </c>
      <c r="C21" s="5">
        <v>48</v>
      </c>
      <c r="D21" s="65">
        <v>18.8</v>
      </c>
      <c r="E21" s="65">
        <v>27.2</v>
      </c>
      <c r="F21" s="65">
        <v>12</v>
      </c>
      <c r="G21" s="65">
        <v>2.5</v>
      </c>
      <c r="H21" s="65">
        <v>20.3</v>
      </c>
      <c r="I21" s="65">
        <v>16.399999999999999</v>
      </c>
      <c r="J21" s="65">
        <v>29.6</v>
      </c>
      <c r="K21" s="65">
        <v>0.93</v>
      </c>
      <c r="L21" s="65">
        <v>25.9</v>
      </c>
    </row>
    <row r="22" spans="1:14" x14ac:dyDescent="0.25">
      <c r="A22" s="77"/>
      <c r="B22" s="94"/>
      <c r="C22" s="5">
        <v>47</v>
      </c>
      <c r="D22" s="65">
        <v>18.600000000000001</v>
      </c>
      <c r="E22" s="65">
        <v>26.7</v>
      </c>
      <c r="F22" s="65">
        <v>10.6</v>
      </c>
      <c r="G22" s="65">
        <v>0</v>
      </c>
      <c r="H22" s="65">
        <v>20.3</v>
      </c>
      <c r="I22" s="65">
        <v>17.2</v>
      </c>
      <c r="J22" s="65">
        <v>29.6</v>
      </c>
      <c r="K22" s="65">
        <v>0.93</v>
      </c>
      <c r="L22" s="65">
        <v>25.5</v>
      </c>
    </row>
    <row r="23" spans="1:14" x14ac:dyDescent="0.25">
      <c r="A23" s="77"/>
      <c r="B23" s="94"/>
      <c r="C23" s="5">
        <v>24</v>
      </c>
      <c r="D23" s="65">
        <v>11.1</v>
      </c>
      <c r="E23" s="65">
        <v>17</v>
      </c>
      <c r="F23" s="65">
        <v>5.3</v>
      </c>
      <c r="G23" s="65">
        <v>0.2</v>
      </c>
      <c r="H23" s="65">
        <v>17.3</v>
      </c>
      <c r="I23" s="65">
        <v>16.399999999999999</v>
      </c>
      <c r="J23" s="65">
        <v>27.4</v>
      </c>
      <c r="K23" s="65">
        <v>0.9</v>
      </c>
      <c r="L23" s="65">
        <v>24.5</v>
      </c>
    </row>
    <row r="24" spans="1:14" x14ac:dyDescent="0.25">
      <c r="A24" s="77"/>
      <c r="B24" s="95"/>
      <c r="C24" s="5">
        <v>32</v>
      </c>
      <c r="D24" s="65">
        <v>15.8</v>
      </c>
      <c r="E24" s="65">
        <v>23.3</v>
      </c>
      <c r="F24" s="65">
        <v>9.3000000000000007</v>
      </c>
      <c r="G24" s="65">
        <v>0</v>
      </c>
      <c r="H24" s="65">
        <v>20.3</v>
      </c>
      <c r="I24" s="65">
        <v>15.9</v>
      </c>
      <c r="J24" s="65">
        <v>24.7</v>
      </c>
      <c r="K24" s="65">
        <v>0</v>
      </c>
      <c r="L24" s="65">
        <v>24</v>
      </c>
      <c r="N24" s="67"/>
    </row>
    <row r="25" spans="1:14" x14ac:dyDescent="0.25">
      <c r="A25" s="77"/>
      <c r="B25" s="93" t="s">
        <v>17</v>
      </c>
      <c r="C25" s="5">
        <v>43</v>
      </c>
      <c r="D25" s="65">
        <v>18.8</v>
      </c>
      <c r="E25" s="65">
        <v>27.2</v>
      </c>
      <c r="F25" s="65">
        <v>12</v>
      </c>
      <c r="G25" s="65">
        <v>2.5</v>
      </c>
      <c r="H25" s="65">
        <v>20.3</v>
      </c>
      <c r="I25" s="65">
        <v>16.399999999999999</v>
      </c>
      <c r="J25" s="65">
        <v>29.6</v>
      </c>
      <c r="K25" s="65">
        <v>0.93</v>
      </c>
      <c r="L25" s="65">
        <v>25.9</v>
      </c>
      <c r="N25" s="67"/>
    </row>
    <row r="26" spans="1:14" x14ac:dyDescent="0.25">
      <c r="A26" s="77"/>
      <c r="B26" s="94"/>
      <c r="C26" s="5">
        <v>47</v>
      </c>
      <c r="D26" s="65">
        <v>18.600000000000001</v>
      </c>
      <c r="E26" s="65">
        <v>26.7</v>
      </c>
      <c r="F26" s="65">
        <v>10.6</v>
      </c>
      <c r="G26" s="65">
        <v>0</v>
      </c>
      <c r="H26" s="65">
        <v>20.3</v>
      </c>
      <c r="I26" s="65">
        <v>17.2</v>
      </c>
      <c r="J26" s="65">
        <v>29.6</v>
      </c>
      <c r="K26" s="65">
        <v>0.93</v>
      </c>
      <c r="L26" s="65">
        <v>25.5</v>
      </c>
    </row>
    <row r="27" spans="1:14" x14ac:dyDescent="0.25">
      <c r="A27" s="77"/>
      <c r="B27" s="94"/>
      <c r="C27" s="5">
        <v>26</v>
      </c>
      <c r="D27" s="65">
        <v>11.1</v>
      </c>
      <c r="E27" s="65">
        <v>17</v>
      </c>
      <c r="F27" s="65">
        <v>5.3</v>
      </c>
      <c r="G27" s="65">
        <v>0.2</v>
      </c>
      <c r="H27" s="65">
        <v>17.3</v>
      </c>
      <c r="I27" s="65">
        <v>16.399999999999999</v>
      </c>
      <c r="J27" s="65">
        <v>27.4</v>
      </c>
      <c r="K27" s="65">
        <v>0.9</v>
      </c>
      <c r="L27" s="65">
        <v>24.5</v>
      </c>
    </row>
    <row r="28" spans="1:14" x14ac:dyDescent="0.25">
      <c r="A28" s="77"/>
      <c r="B28" s="94"/>
      <c r="C28" s="5">
        <v>0</v>
      </c>
      <c r="D28" s="65">
        <v>15.8</v>
      </c>
      <c r="E28" s="65">
        <v>23.3</v>
      </c>
      <c r="F28" s="65">
        <v>9.3000000000000007</v>
      </c>
      <c r="G28" s="65">
        <v>0</v>
      </c>
      <c r="H28" s="65">
        <v>20.3</v>
      </c>
      <c r="I28" s="65">
        <v>15.9</v>
      </c>
      <c r="J28" s="65">
        <v>24.7</v>
      </c>
      <c r="K28" s="65">
        <v>0</v>
      </c>
      <c r="L28" s="65">
        <v>24</v>
      </c>
    </row>
    <row r="29" spans="1:14" x14ac:dyDescent="0.25">
      <c r="A29" s="77"/>
      <c r="B29" s="94"/>
      <c r="C29" s="5">
        <v>36</v>
      </c>
      <c r="D29" s="65">
        <v>12.6</v>
      </c>
      <c r="E29" s="65">
        <v>22.3</v>
      </c>
      <c r="F29" s="65">
        <v>2.1</v>
      </c>
      <c r="G29" s="65">
        <v>0</v>
      </c>
      <c r="H29" s="65">
        <v>19.7</v>
      </c>
      <c r="I29" s="65">
        <v>15.3</v>
      </c>
      <c r="J29" s="65">
        <v>24.7</v>
      </c>
      <c r="K29" s="65">
        <v>0</v>
      </c>
      <c r="L29" s="65">
        <v>23.7</v>
      </c>
    </row>
    <row r="30" spans="1:14" x14ac:dyDescent="0.25">
      <c r="A30" s="78"/>
      <c r="B30" s="95"/>
      <c r="C30" s="5">
        <v>28</v>
      </c>
      <c r="D30" s="65">
        <v>13.1</v>
      </c>
      <c r="E30" s="65">
        <v>24.6</v>
      </c>
      <c r="F30" s="65">
        <v>0.4</v>
      </c>
      <c r="G30" s="65">
        <v>0</v>
      </c>
      <c r="H30" s="65">
        <v>19.7</v>
      </c>
      <c r="I30" s="65">
        <v>14.7</v>
      </c>
      <c r="J30" s="65">
        <v>24.7</v>
      </c>
      <c r="K30" s="65">
        <v>0</v>
      </c>
      <c r="L30" s="65">
        <v>23.7</v>
      </c>
    </row>
    <row r="31" spans="1:14" x14ac:dyDescent="0.25">
      <c r="A31" s="79" t="s">
        <v>3</v>
      </c>
      <c r="B31" s="93" t="s">
        <v>18</v>
      </c>
      <c r="C31" s="5">
        <v>42</v>
      </c>
      <c r="D31" s="65">
        <v>18.8</v>
      </c>
      <c r="E31" s="65">
        <v>27.2</v>
      </c>
      <c r="F31" s="65">
        <v>12</v>
      </c>
      <c r="G31" s="65">
        <v>2.5</v>
      </c>
      <c r="H31" s="65">
        <v>20.3</v>
      </c>
      <c r="I31" s="65">
        <v>16.399999999999999</v>
      </c>
      <c r="J31" s="65">
        <v>29.6</v>
      </c>
      <c r="K31" s="65">
        <v>0.93</v>
      </c>
      <c r="L31" s="65">
        <v>25.9</v>
      </c>
    </row>
    <row r="32" spans="1:14" x14ac:dyDescent="0.25">
      <c r="A32" s="80"/>
      <c r="B32" s="94"/>
      <c r="C32" s="5">
        <v>48</v>
      </c>
      <c r="D32" s="65">
        <v>18.600000000000001</v>
      </c>
      <c r="E32" s="65">
        <v>26.7</v>
      </c>
      <c r="F32" s="65">
        <v>10.6</v>
      </c>
      <c r="G32" s="65">
        <v>0</v>
      </c>
      <c r="H32" s="65">
        <v>20.3</v>
      </c>
      <c r="I32" s="65">
        <v>17.2</v>
      </c>
      <c r="J32" s="65">
        <v>29.6</v>
      </c>
      <c r="K32" s="65">
        <v>0.93</v>
      </c>
      <c r="L32" s="65">
        <v>25.5</v>
      </c>
    </row>
    <row r="33" spans="1:12" x14ac:dyDescent="0.25">
      <c r="A33" s="80"/>
      <c r="B33" s="94"/>
      <c r="C33" s="5">
        <v>16</v>
      </c>
      <c r="D33" s="65">
        <v>11.1</v>
      </c>
      <c r="E33" s="65">
        <v>17</v>
      </c>
      <c r="F33" s="65">
        <v>5.3</v>
      </c>
      <c r="G33" s="65">
        <v>0.2</v>
      </c>
      <c r="H33" s="65">
        <v>17.3</v>
      </c>
      <c r="I33" s="65">
        <v>16.399999999999999</v>
      </c>
      <c r="J33" s="65">
        <v>27.4</v>
      </c>
      <c r="K33" s="65">
        <v>0.9</v>
      </c>
      <c r="L33" s="65">
        <v>24.5</v>
      </c>
    </row>
    <row r="34" spans="1:12" x14ac:dyDescent="0.25">
      <c r="A34" s="80"/>
      <c r="B34" s="95"/>
      <c r="C34" s="5">
        <v>26</v>
      </c>
      <c r="D34" s="65">
        <v>15.8</v>
      </c>
      <c r="E34" s="65">
        <v>23.3</v>
      </c>
      <c r="F34" s="65">
        <v>9.3000000000000007</v>
      </c>
      <c r="G34" s="65">
        <v>0</v>
      </c>
      <c r="H34" s="65">
        <v>20.3</v>
      </c>
      <c r="I34" s="65">
        <v>15.9</v>
      </c>
      <c r="J34" s="65">
        <v>24.7</v>
      </c>
      <c r="K34" s="65">
        <v>0</v>
      </c>
      <c r="L34" s="65">
        <v>24</v>
      </c>
    </row>
    <row r="35" spans="1:12" x14ac:dyDescent="0.25">
      <c r="A35" s="80"/>
      <c r="B35" s="93" t="s">
        <v>19</v>
      </c>
      <c r="C35" s="5">
        <v>43</v>
      </c>
      <c r="D35" s="65">
        <v>18.8</v>
      </c>
      <c r="E35" s="65">
        <v>27.2</v>
      </c>
      <c r="F35" s="65">
        <v>12</v>
      </c>
      <c r="G35" s="65">
        <v>2.5</v>
      </c>
      <c r="H35" s="65">
        <v>20.3</v>
      </c>
      <c r="I35" s="65">
        <v>16.399999999999999</v>
      </c>
      <c r="J35" s="65">
        <v>29.6</v>
      </c>
      <c r="K35" s="65">
        <v>0.93</v>
      </c>
      <c r="L35" s="65">
        <v>25.9</v>
      </c>
    </row>
    <row r="36" spans="1:12" x14ac:dyDescent="0.25">
      <c r="A36" s="80"/>
      <c r="B36" s="94"/>
      <c r="C36" s="5">
        <v>36</v>
      </c>
      <c r="D36" s="65">
        <v>18.600000000000001</v>
      </c>
      <c r="E36" s="65">
        <v>26.7</v>
      </c>
      <c r="F36" s="65">
        <v>10.6</v>
      </c>
      <c r="G36" s="65">
        <v>0</v>
      </c>
      <c r="H36" s="65">
        <v>20.3</v>
      </c>
      <c r="I36" s="65">
        <v>17.2</v>
      </c>
      <c r="J36" s="65">
        <v>29.6</v>
      </c>
      <c r="K36" s="65">
        <v>0.93</v>
      </c>
      <c r="L36" s="65">
        <v>25.5</v>
      </c>
    </row>
    <row r="37" spans="1:12" x14ac:dyDescent="0.25">
      <c r="A37" s="80"/>
      <c r="B37" s="94"/>
      <c r="C37" s="5">
        <v>27</v>
      </c>
      <c r="D37" s="65">
        <v>11.1</v>
      </c>
      <c r="E37" s="65">
        <v>17</v>
      </c>
      <c r="F37" s="65">
        <v>5.3</v>
      </c>
      <c r="G37" s="65">
        <v>0.2</v>
      </c>
      <c r="H37" s="65">
        <v>17.3</v>
      </c>
      <c r="I37" s="65">
        <v>16.399999999999999</v>
      </c>
      <c r="J37" s="65">
        <v>27.4</v>
      </c>
      <c r="K37" s="65">
        <v>0.9</v>
      </c>
      <c r="L37" s="65">
        <v>24.5</v>
      </c>
    </row>
    <row r="38" spans="1:12" x14ac:dyDescent="0.25">
      <c r="A38" s="80"/>
      <c r="B38" s="94"/>
      <c r="C38" s="5">
        <v>34</v>
      </c>
      <c r="D38" s="65">
        <v>15.8</v>
      </c>
      <c r="E38" s="65">
        <v>23.3</v>
      </c>
      <c r="F38" s="65">
        <v>9.3000000000000007</v>
      </c>
      <c r="G38" s="65">
        <v>0</v>
      </c>
      <c r="H38" s="65">
        <v>20.3</v>
      </c>
      <c r="I38" s="65">
        <v>15.9</v>
      </c>
      <c r="J38" s="65">
        <v>24.7</v>
      </c>
      <c r="K38" s="65">
        <v>0</v>
      </c>
      <c r="L38" s="65">
        <v>24</v>
      </c>
    </row>
    <row r="39" spans="1:12" x14ac:dyDescent="0.25">
      <c r="A39" s="80"/>
      <c r="B39" s="94"/>
      <c r="C39" s="5">
        <v>35</v>
      </c>
      <c r="D39" s="65">
        <v>12.6</v>
      </c>
      <c r="E39" s="65">
        <v>22.3</v>
      </c>
      <c r="F39" s="65">
        <v>2.1</v>
      </c>
      <c r="G39" s="65">
        <v>0</v>
      </c>
      <c r="H39" s="65">
        <v>19.7</v>
      </c>
      <c r="I39" s="65">
        <v>15.3</v>
      </c>
      <c r="J39" s="65">
        <v>24.7</v>
      </c>
      <c r="K39" s="65">
        <v>0</v>
      </c>
      <c r="L39" s="65">
        <v>23.7</v>
      </c>
    </row>
    <row r="40" spans="1:12" x14ac:dyDescent="0.25">
      <c r="A40" s="80"/>
      <c r="B40" s="95"/>
      <c r="C40" s="5">
        <v>38</v>
      </c>
      <c r="D40" s="65">
        <v>13.1</v>
      </c>
      <c r="E40" s="65">
        <v>24.6</v>
      </c>
      <c r="F40" s="65">
        <v>0.4</v>
      </c>
      <c r="G40" s="65">
        <v>0</v>
      </c>
      <c r="H40" s="65">
        <v>19.7</v>
      </c>
      <c r="I40" s="65">
        <v>14.7</v>
      </c>
      <c r="J40" s="65">
        <v>24.7</v>
      </c>
      <c r="K40" s="65">
        <v>0</v>
      </c>
      <c r="L40" s="65">
        <v>23.7</v>
      </c>
    </row>
    <row r="41" spans="1:12" x14ac:dyDescent="0.25">
      <c r="A41" s="80"/>
      <c r="B41" s="93" t="s">
        <v>20</v>
      </c>
      <c r="C41" s="5">
        <v>32</v>
      </c>
      <c r="D41" s="65">
        <v>18.8</v>
      </c>
      <c r="E41" s="65">
        <v>27.2</v>
      </c>
      <c r="F41" s="65">
        <v>12</v>
      </c>
      <c r="G41" s="65">
        <v>2.5</v>
      </c>
      <c r="H41" s="65">
        <v>20.3</v>
      </c>
      <c r="I41" s="65">
        <v>16.399999999999999</v>
      </c>
      <c r="J41" s="65">
        <v>29.6</v>
      </c>
      <c r="K41" s="65">
        <v>0.93</v>
      </c>
      <c r="L41" s="65">
        <v>25.9</v>
      </c>
    </row>
    <row r="42" spans="1:12" x14ac:dyDescent="0.25">
      <c r="A42" s="80"/>
      <c r="B42" s="94"/>
      <c r="C42" s="5">
        <v>48</v>
      </c>
      <c r="D42" s="65">
        <v>18.600000000000001</v>
      </c>
      <c r="E42" s="65">
        <v>26.7</v>
      </c>
      <c r="F42" s="65">
        <v>10.6</v>
      </c>
      <c r="G42" s="65">
        <v>0</v>
      </c>
      <c r="H42" s="65">
        <v>20.3</v>
      </c>
      <c r="I42" s="65">
        <v>17.2</v>
      </c>
      <c r="J42" s="65">
        <v>29.6</v>
      </c>
      <c r="K42" s="65">
        <v>0.93</v>
      </c>
      <c r="L42" s="65">
        <v>25.5</v>
      </c>
    </row>
    <row r="43" spans="1:12" x14ac:dyDescent="0.25">
      <c r="A43" s="80"/>
      <c r="B43" s="94"/>
      <c r="C43" s="5">
        <v>23</v>
      </c>
      <c r="D43" s="65">
        <v>11.1</v>
      </c>
      <c r="E43" s="65">
        <v>17</v>
      </c>
      <c r="F43" s="65">
        <v>5.3</v>
      </c>
      <c r="G43" s="65">
        <v>0.2</v>
      </c>
      <c r="H43" s="65">
        <v>17.3</v>
      </c>
      <c r="I43" s="65">
        <v>16.399999999999999</v>
      </c>
      <c r="J43" s="65">
        <v>27.4</v>
      </c>
      <c r="K43" s="65">
        <v>0.9</v>
      </c>
      <c r="L43" s="65">
        <v>24.5</v>
      </c>
    </row>
    <row r="44" spans="1:12" x14ac:dyDescent="0.25">
      <c r="A44" s="80"/>
      <c r="B44" s="94"/>
      <c r="C44" s="5">
        <v>16</v>
      </c>
      <c r="D44" s="65">
        <v>15.8</v>
      </c>
      <c r="E44" s="65">
        <v>23.3</v>
      </c>
      <c r="F44" s="65">
        <v>9.3000000000000007</v>
      </c>
      <c r="G44" s="65">
        <v>0</v>
      </c>
      <c r="H44" s="65">
        <v>20.3</v>
      </c>
      <c r="I44" s="65">
        <v>15.9</v>
      </c>
      <c r="J44" s="65">
        <v>24.7</v>
      </c>
      <c r="K44" s="65">
        <v>0</v>
      </c>
      <c r="L44" s="65">
        <v>24</v>
      </c>
    </row>
    <row r="45" spans="1:12" x14ac:dyDescent="0.25">
      <c r="A45" s="80"/>
      <c r="B45" s="94"/>
      <c r="C45" s="5">
        <v>36</v>
      </c>
      <c r="D45" s="65">
        <v>12.6</v>
      </c>
      <c r="E45" s="65">
        <v>22.3</v>
      </c>
      <c r="F45" s="65">
        <v>2.1</v>
      </c>
      <c r="G45" s="65">
        <v>0</v>
      </c>
      <c r="H45" s="65">
        <v>19.7</v>
      </c>
      <c r="I45" s="65">
        <v>15.3</v>
      </c>
      <c r="J45" s="65">
        <v>24.7</v>
      </c>
      <c r="K45" s="65">
        <v>0</v>
      </c>
      <c r="L45" s="65">
        <v>23.7</v>
      </c>
    </row>
    <row r="46" spans="1:12" x14ac:dyDescent="0.25">
      <c r="A46" s="80"/>
      <c r="B46" s="95"/>
      <c r="C46" s="5">
        <v>41</v>
      </c>
      <c r="D46" s="65">
        <v>13.1</v>
      </c>
      <c r="E46" s="65">
        <v>24.6</v>
      </c>
      <c r="F46" s="65">
        <v>0.4</v>
      </c>
      <c r="G46" s="65">
        <v>0</v>
      </c>
      <c r="H46" s="65">
        <v>19.7</v>
      </c>
      <c r="I46" s="65">
        <v>14.7</v>
      </c>
      <c r="J46" s="65">
        <v>24.7</v>
      </c>
      <c r="K46" s="65">
        <v>0</v>
      </c>
      <c r="L46" s="65">
        <v>23.7</v>
      </c>
    </row>
    <row r="47" spans="1:12" x14ac:dyDescent="0.25">
      <c r="A47" s="80"/>
      <c r="B47" s="93" t="s">
        <v>17</v>
      </c>
      <c r="C47" s="5">
        <v>39</v>
      </c>
      <c r="D47" s="65">
        <v>18.8</v>
      </c>
      <c r="E47" s="65">
        <v>27.2</v>
      </c>
      <c r="F47" s="65">
        <v>12</v>
      </c>
      <c r="G47" s="65">
        <v>2.5</v>
      </c>
      <c r="H47" s="65">
        <v>20.3</v>
      </c>
      <c r="I47" s="65">
        <v>16.399999999999999</v>
      </c>
      <c r="J47" s="65">
        <v>29.6</v>
      </c>
      <c r="K47" s="65">
        <v>0.93</v>
      </c>
      <c r="L47" s="65">
        <v>25.9</v>
      </c>
    </row>
    <row r="48" spans="1:12" x14ac:dyDescent="0.25">
      <c r="A48" s="80"/>
      <c r="B48" s="94"/>
      <c r="C48" s="5">
        <v>49</v>
      </c>
      <c r="D48" s="65">
        <v>18.600000000000001</v>
      </c>
      <c r="E48" s="65">
        <v>26.7</v>
      </c>
      <c r="F48" s="65">
        <v>10.6</v>
      </c>
      <c r="G48" s="65">
        <v>0</v>
      </c>
      <c r="H48" s="65">
        <v>20.3</v>
      </c>
      <c r="I48" s="65">
        <v>17.2</v>
      </c>
      <c r="J48" s="65">
        <v>29.6</v>
      </c>
      <c r="K48" s="65">
        <v>0.93</v>
      </c>
      <c r="L48" s="65">
        <v>25.5</v>
      </c>
    </row>
    <row r="49" spans="1:12" x14ac:dyDescent="0.25">
      <c r="A49" s="80"/>
      <c r="B49" s="94"/>
      <c r="C49" s="5">
        <v>24</v>
      </c>
      <c r="D49" s="65">
        <v>11.1</v>
      </c>
      <c r="E49" s="65">
        <v>17</v>
      </c>
      <c r="F49" s="65">
        <v>5.3</v>
      </c>
      <c r="G49" s="65">
        <v>0.2</v>
      </c>
      <c r="H49" s="65">
        <v>17.3</v>
      </c>
      <c r="I49" s="65">
        <v>16.399999999999999</v>
      </c>
      <c r="J49" s="65">
        <v>27.4</v>
      </c>
      <c r="K49" s="65">
        <v>0.9</v>
      </c>
      <c r="L49" s="65">
        <v>24.5</v>
      </c>
    </row>
    <row r="50" spans="1:12" x14ac:dyDescent="0.25">
      <c r="A50" s="80"/>
      <c r="B50" s="94"/>
      <c r="C50" s="5">
        <v>35</v>
      </c>
      <c r="D50" s="65">
        <v>15.8</v>
      </c>
      <c r="E50" s="65">
        <v>23.3</v>
      </c>
      <c r="F50" s="65">
        <v>9.3000000000000007</v>
      </c>
      <c r="G50" s="65">
        <v>0</v>
      </c>
      <c r="H50" s="65">
        <v>20.3</v>
      </c>
      <c r="I50" s="65">
        <v>15.9</v>
      </c>
      <c r="J50" s="65">
        <v>24.7</v>
      </c>
      <c r="K50" s="65">
        <v>0</v>
      </c>
      <c r="L50" s="65">
        <v>24</v>
      </c>
    </row>
    <row r="51" spans="1:12" x14ac:dyDescent="0.25">
      <c r="A51" s="80"/>
      <c r="B51" s="94"/>
      <c r="C51" s="5">
        <v>32</v>
      </c>
      <c r="D51" s="65">
        <v>12.6</v>
      </c>
      <c r="E51" s="65">
        <v>22.3</v>
      </c>
      <c r="F51" s="65">
        <v>2.1</v>
      </c>
      <c r="G51" s="65">
        <v>0</v>
      </c>
      <c r="H51" s="65">
        <v>19.7</v>
      </c>
      <c r="I51" s="65">
        <v>15.3</v>
      </c>
      <c r="J51" s="65">
        <v>24.7</v>
      </c>
      <c r="K51" s="65">
        <v>0</v>
      </c>
      <c r="L51" s="65">
        <v>23.7</v>
      </c>
    </row>
    <row r="52" spans="1:12" x14ac:dyDescent="0.25">
      <c r="A52" s="81"/>
      <c r="B52" s="95"/>
      <c r="C52" s="5">
        <v>35</v>
      </c>
      <c r="D52" s="65">
        <v>13.1</v>
      </c>
      <c r="E52" s="65">
        <v>24.6</v>
      </c>
      <c r="F52" s="65">
        <v>0.4</v>
      </c>
      <c r="G52" s="65">
        <v>0</v>
      </c>
      <c r="H52" s="65">
        <v>19.7</v>
      </c>
      <c r="I52" s="65">
        <v>14.7</v>
      </c>
      <c r="J52" s="65">
        <v>24.7</v>
      </c>
      <c r="K52" s="65">
        <v>0</v>
      </c>
      <c r="L52" s="65">
        <v>23.7</v>
      </c>
    </row>
    <row r="53" spans="1:12" x14ac:dyDescent="0.25">
      <c r="B53" s="25" t="s">
        <v>127</v>
      </c>
      <c r="C53" s="19">
        <v>1</v>
      </c>
      <c r="D53" s="66">
        <v>0.5798230614751938</v>
      </c>
      <c r="E53" s="66">
        <v>0.62727959725826676</v>
      </c>
      <c r="F53" s="66">
        <v>0.33371723751719629</v>
      </c>
      <c r="G53" s="39">
        <v>0.25733129791033216</v>
      </c>
      <c r="H53" s="66">
        <v>0.4922897916772071</v>
      </c>
      <c r="I53" s="39">
        <v>0.26557255168342248</v>
      </c>
      <c r="J53" s="66">
        <v>0.42953724680220351</v>
      </c>
      <c r="K53" s="39">
        <v>0.24045552131929404</v>
      </c>
      <c r="L53" s="66">
        <v>0.46619367060265937</v>
      </c>
    </row>
    <row r="54" spans="1:12" x14ac:dyDescent="0.25">
      <c r="C54" s="74" t="s">
        <v>4</v>
      </c>
      <c r="D54" s="35">
        <v>48</v>
      </c>
      <c r="E54" s="35"/>
      <c r="F54" s="35"/>
      <c r="G54" s="35"/>
      <c r="H54" s="35"/>
      <c r="I54" s="35"/>
      <c r="J54" s="35"/>
      <c r="K54" s="35"/>
      <c r="L54" s="35"/>
    </row>
    <row r="55" spans="1:12" x14ac:dyDescent="0.25">
      <c r="C55" s="35" t="s">
        <v>29</v>
      </c>
      <c r="D55" s="49" t="s">
        <v>106</v>
      </c>
      <c r="E55" s="35"/>
      <c r="F55" s="35"/>
      <c r="G55" s="35"/>
      <c r="H55" s="35"/>
      <c r="I55" s="35"/>
      <c r="J55" s="35"/>
      <c r="K55" s="35"/>
      <c r="L55" s="35"/>
    </row>
    <row r="57" spans="1:12" ht="105" x14ac:dyDescent="0.25">
      <c r="A57" s="32" t="s">
        <v>35</v>
      </c>
      <c r="B57" s="21" t="s">
        <v>36</v>
      </c>
      <c r="C57" s="11" t="s">
        <v>94</v>
      </c>
      <c r="D57" s="20" t="s">
        <v>95</v>
      </c>
      <c r="E57" s="20" t="s">
        <v>96</v>
      </c>
      <c r="F57" s="21" t="s">
        <v>100</v>
      </c>
      <c r="G57" s="20" t="s">
        <v>97</v>
      </c>
      <c r="H57" s="21" t="s">
        <v>101</v>
      </c>
      <c r="I57" s="20" t="s">
        <v>102</v>
      </c>
      <c r="J57" s="20" t="s">
        <v>98</v>
      </c>
      <c r="K57" s="20" t="s">
        <v>103</v>
      </c>
      <c r="L57" s="21" t="s">
        <v>99</v>
      </c>
    </row>
    <row r="58" spans="1:12" x14ac:dyDescent="0.25">
      <c r="A58" s="79" t="s">
        <v>12</v>
      </c>
      <c r="B58" s="90" t="s">
        <v>21</v>
      </c>
      <c r="C58" s="5">
        <v>45</v>
      </c>
      <c r="D58" s="65">
        <v>18.5</v>
      </c>
      <c r="E58" s="65">
        <v>23.5</v>
      </c>
      <c r="F58" s="65">
        <v>11.5</v>
      </c>
      <c r="G58" s="65">
        <v>0</v>
      </c>
      <c r="H58" s="65">
        <v>17.2</v>
      </c>
      <c r="I58" s="65">
        <v>18.07</v>
      </c>
      <c r="J58" s="65">
        <v>28.6</v>
      </c>
      <c r="K58" s="65">
        <v>0.34</v>
      </c>
      <c r="L58" s="65">
        <v>25.49</v>
      </c>
    </row>
    <row r="59" spans="1:12" x14ac:dyDescent="0.25">
      <c r="A59" s="80"/>
      <c r="B59" s="91"/>
      <c r="C59" s="5">
        <v>28</v>
      </c>
      <c r="D59" s="65">
        <v>16.8</v>
      </c>
      <c r="E59" s="65">
        <v>21.6</v>
      </c>
      <c r="F59" s="65">
        <v>11.4</v>
      </c>
      <c r="G59" s="65">
        <v>0</v>
      </c>
      <c r="H59" s="65">
        <v>17.5</v>
      </c>
      <c r="I59" s="65">
        <v>17.649999999999999</v>
      </c>
      <c r="J59" s="65">
        <v>28.6</v>
      </c>
      <c r="K59" s="65">
        <v>0.32</v>
      </c>
      <c r="L59" s="65">
        <v>25.21</v>
      </c>
    </row>
    <row r="60" spans="1:12" x14ac:dyDescent="0.25">
      <c r="A60" s="80"/>
      <c r="B60" s="91"/>
      <c r="C60" s="5">
        <v>40</v>
      </c>
      <c r="D60" s="65">
        <v>16.7</v>
      </c>
      <c r="E60" s="65">
        <v>23</v>
      </c>
      <c r="F60" s="65">
        <v>9.8000000000000007</v>
      </c>
      <c r="G60" s="65">
        <v>0</v>
      </c>
      <c r="H60" s="65">
        <v>17.600000000000001</v>
      </c>
      <c r="I60" s="65">
        <v>17.670000000000002</v>
      </c>
      <c r="J60" s="65">
        <v>28.6</v>
      </c>
      <c r="K60" s="65">
        <v>0</v>
      </c>
      <c r="L60" s="65">
        <v>25.16</v>
      </c>
    </row>
    <row r="61" spans="1:12" x14ac:dyDescent="0.25">
      <c r="A61" s="80"/>
      <c r="B61" s="91"/>
      <c r="C61" s="5">
        <v>31</v>
      </c>
      <c r="D61" s="65">
        <v>21.1</v>
      </c>
      <c r="E61" s="65">
        <v>27</v>
      </c>
      <c r="F61" s="65">
        <v>12.1</v>
      </c>
      <c r="G61" s="65">
        <v>0</v>
      </c>
      <c r="H61" s="65">
        <v>21.3</v>
      </c>
      <c r="I61" s="65">
        <v>20.3</v>
      </c>
      <c r="J61" s="65">
        <v>27.8</v>
      </c>
      <c r="K61" s="65">
        <v>0.18</v>
      </c>
      <c r="L61" s="65">
        <v>25.47</v>
      </c>
    </row>
    <row r="62" spans="1:12" x14ac:dyDescent="0.25">
      <c r="A62" s="80"/>
      <c r="B62" s="91"/>
      <c r="C62" s="5">
        <v>14</v>
      </c>
      <c r="D62" s="65">
        <v>10.6</v>
      </c>
      <c r="E62" s="65">
        <v>13.8</v>
      </c>
      <c r="F62" s="65">
        <v>9.4</v>
      </c>
      <c r="G62" s="65">
        <v>12.2</v>
      </c>
      <c r="H62" s="65">
        <v>12.9</v>
      </c>
      <c r="I62" s="65">
        <v>8.98</v>
      </c>
      <c r="J62" s="65">
        <v>17.3</v>
      </c>
      <c r="K62" s="65">
        <v>4.82</v>
      </c>
      <c r="L62" s="65">
        <v>18.72</v>
      </c>
    </row>
    <row r="63" spans="1:12" x14ac:dyDescent="0.25">
      <c r="A63" s="80"/>
      <c r="B63" s="91"/>
      <c r="C63" s="5">
        <v>40</v>
      </c>
      <c r="D63" s="65">
        <v>17.899999999999999</v>
      </c>
      <c r="E63" s="65">
        <v>26</v>
      </c>
      <c r="F63" s="65">
        <v>7.6</v>
      </c>
      <c r="G63" s="65">
        <v>0</v>
      </c>
      <c r="H63" s="65">
        <v>15.9</v>
      </c>
      <c r="I63" s="65">
        <v>12.5</v>
      </c>
      <c r="J63" s="65">
        <v>26</v>
      </c>
      <c r="K63" s="65">
        <v>3.7570000000000001</v>
      </c>
      <c r="L63" s="65">
        <v>16.690000000000001</v>
      </c>
    </row>
    <row r="64" spans="1:12" x14ac:dyDescent="0.25">
      <c r="A64" s="80"/>
      <c r="B64" s="92"/>
      <c r="C64" s="5">
        <v>47</v>
      </c>
      <c r="D64" s="65">
        <v>17.600000000000001</v>
      </c>
      <c r="E64" s="65">
        <v>24.2</v>
      </c>
      <c r="F64" s="65">
        <v>8.1999999999999993</v>
      </c>
      <c r="G64" s="65">
        <v>0</v>
      </c>
      <c r="H64" s="65">
        <v>16.399999999999999</v>
      </c>
      <c r="I64" s="65">
        <v>14.5</v>
      </c>
      <c r="J64" s="65">
        <v>26</v>
      </c>
      <c r="K64" s="65">
        <v>0</v>
      </c>
      <c r="L64" s="65">
        <v>17.670000000000002</v>
      </c>
    </row>
    <row r="65" spans="1:12" x14ac:dyDescent="0.25">
      <c r="A65" s="80"/>
      <c r="B65" s="90" t="s">
        <v>16</v>
      </c>
      <c r="C65" s="5">
        <v>60</v>
      </c>
      <c r="D65" s="65">
        <v>18.5</v>
      </c>
      <c r="E65" s="65">
        <v>23.5</v>
      </c>
      <c r="F65" s="65">
        <v>11.5</v>
      </c>
      <c r="G65" s="65">
        <v>0</v>
      </c>
      <c r="H65" s="65">
        <v>17.2</v>
      </c>
      <c r="I65" s="65">
        <v>18.07</v>
      </c>
      <c r="J65" s="65">
        <v>28.6</v>
      </c>
      <c r="K65" s="65">
        <v>0.34</v>
      </c>
      <c r="L65" s="65">
        <v>25.49</v>
      </c>
    </row>
    <row r="66" spans="1:12" x14ac:dyDescent="0.25">
      <c r="A66" s="80"/>
      <c r="B66" s="91"/>
      <c r="C66" s="5">
        <v>43</v>
      </c>
      <c r="D66" s="65">
        <v>16.8</v>
      </c>
      <c r="E66" s="65">
        <v>21.6</v>
      </c>
      <c r="F66" s="65">
        <v>11.4</v>
      </c>
      <c r="G66" s="65">
        <v>0</v>
      </c>
      <c r="H66" s="65">
        <v>17.5</v>
      </c>
      <c r="I66" s="65">
        <v>17.649999999999999</v>
      </c>
      <c r="J66" s="65">
        <v>28.6</v>
      </c>
      <c r="K66" s="65">
        <v>0.32</v>
      </c>
      <c r="L66" s="65">
        <v>25.21</v>
      </c>
    </row>
    <row r="67" spans="1:12" x14ac:dyDescent="0.25">
      <c r="A67" s="80"/>
      <c r="B67" s="91"/>
      <c r="C67" s="5">
        <v>39</v>
      </c>
      <c r="D67" s="65">
        <v>16.7</v>
      </c>
      <c r="E67" s="65">
        <v>23</v>
      </c>
      <c r="F67" s="65">
        <v>9.8000000000000007</v>
      </c>
      <c r="G67" s="65">
        <v>0</v>
      </c>
      <c r="H67" s="65">
        <v>17.600000000000001</v>
      </c>
      <c r="I67" s="65">
        <v>17.670000000000002</v>
      </c>
      <c r="J67" s="65">
        <v>28.6</v>
      </c>
      <c r="K67" s="65">
        <v>0</v>
      </c>
      <c r="L67" s="65">
        <v>25.16</v>
      </c>
    </row>
    <row r="68" spans="1:12" x14ac:dyDescent="0.25">
      <c r="A68" s="80"/>
      <c r="B68" s="91"/>
      <c r="C68" s="5">
        <v>42</v>
      </c>
      <c r="D68" s="65">
        <v>21.1</v>
      </c>
      <c r="E68" s="65">
        <v>27</v>
      </c>
      <c r="F68" s="65">
        <v>12.1</v>
      </c>
      <c r="G68" s="65">
        <v>0</v>
      </c>
      <c r="H68" s="65">
        <v>21.3</v>
      </c>
      <c r="I68" s="65">
        <v>20.3</v>
      </c>
      <c r="J68" s="65">
        <v>27.8</v>
      </c>
      <c r="K68" s="65">
        <v>0.18</v>
      </c>
      <c r="L68" s="65">
        <v>25.47</v>
      </c>
    </row>
    <row r="69" spans="1:12" x14ac:dyDescent="0.25">
      <c r="A69" s="80"/>
      <c r="B69" s="91"/>
      <c r="C69" s="5">
        <v>18</v>
      </c>
      <c r="D69" s="65">
        <v>10.6</v>
      </c>
      <c r="E69" s="65">
        <v>13.8</v>
      </c>
      <c r="F69" s="65">
        <v>9.4</v>
      </c>
      <c r="G69" s="65">
        <v>12.2</v>
      </c>
      <c r="H69" s="65">
        <v>12.9</v>
      </c>
      <c r="I69" s="65">
        <v>8.98</v>
      </c>
      <c r="J69" s="65">
        <v>17.3</v>
      </c>
      <c r="K69" s="65">
        <v>4.82</v>
      </c>
      <c r="L69" s="65">
        <v>18.72</v>
      </c>
    </row>
    <row r="70" spans="1:12" x14ac:dyDescent="0.25">
      <c r="A70" s="80"/>
      <c r="B70" s="91"/>
      <c r="C70" s="5">
        <v>28</v>
      </c>
      <c r="D70" s="65">
        <v>17.899999999999999</v>
      </c>
      <c r="E70" s="65">
        <v>26</v>
      </c>
      <c r="F70" s="65">
        <v>7.6</v>
      </c>
      <c r="G70" s="65">
        <v>0</v>
      </c>
      <c r="H70" s="65">
        <v>15.9</v>
      </c>
      <c r="I70" s="65">
        <v>12.5</v>
      </c>
      <c r="J70" s="65">
        <v>26</v>
      </c>
      <c r="K70" s="65">
        <v>3.7570000000000001</v>
      </c>
      <c r="L70" s="65">
        <v>16.690000000000001</v>
      </c>
    </row>
    <row r="71" spans="1:12" x14ac:dyDescent="0.25">
      <c r="A71" s="80"/>
      <c r="B71" s="92"/>
      <c r="C71" s="5">
        <v>34</v>
      </c>
      <c r="D71" s="65">
        <v>17.600000000000001</v>
      </c>
      <c r="E71" s="65">
        <v>24.2</v>
      </c>
      <c r="F71" s="65">
        <v>8.1999999999999993</v>
      </c>
      <c r="G71" s="65">
        <v>0</v>
      </c>
      <c r="H71" s="65">
        <v>16.399999999999999</v>
      </c>
      <c r="I71" s="65">
        <v>14.5</v>
      </c>
      <c r="J71" s="65">
        <v>26</v>
      </c>
      <c r="K71" s="65">
        <v>0</v>
      </c>
      <c r="L71" s="65">
        <v>17.670000000000002</v>
      </c>
    </row>
    <row r="72" spans="1:12" x14ac:dyDescent="0.25">
      <c r="A72" s="80"/>
      <c r="B72" s="90" t="s">
        <v>22</v>
      </c>
      <c r="C72" s="5">
        <v>34</v>
      </c>
      <c r="D72" s="65">
        <v>21.1</v>
      </c>
      <c r="E72" s="65">
        <v>27</v>
      </c>
      <c r="F72" s="65">
        <v>12.1</v>
      </c>
      <c r="G72" s="65">
        <v>0</v>
      </c>
      <c r="H72" s="65">
        <v>21.3</v>
      </c>
      <c r="I72" s="65">
        <v>20.3</v>
      </c>
      <c r="J72" s="65">
        <v>27.8</v>
      </c>
      <c r="K72" s="65">
        <v>0.18</v>
      </c>
      <c r="L72" s="65">
        <v>25.47</v>
      </c>
    </row>
    <row r="73" spans="1:12" x14ac:dyDescent="0.25">
      <c r="A73" s="80"/>
      <c r="B73" s="91"/>
      <c r="C73" s="5">
        <v>25</v>
      </c>
      <c r="D73" s="65">
        <v>10.6</v>
      </c>
      <c r="E73" s="65">
        <v>13.8</v>
      </c>
      <c r="F73" s="65">
        <v>9.4</v>
      </c>
      <c r="G73" s="65">
        <v>12.2</v>
      </c>
      <c r="H73" s="65">
        <v>12.9</v>
      </c>
      <c r="I73" s="65">
        <v>8.98</v>
      </c>
      <c r="J73" s="65">
        <v>17.3</v>
      </c>
      <c r="K73" s="65">
        <v>4.82</v>
      </c>
      <c r="L73" s="65">
        <v>18.72</v>
      </c>
    </row>
    <row r="74" spans="1:12" x14ac:dyDescent="0.25">
      <c r="A74" s="80"/>
      <c r="B74" s="91"/>
      <c r="C74" s="5">
        <v>38</v>
      </c>
      <c r="D74" s="65">
        <v>17.899999999999999</v>
      </c>
      <c r="E74" s="65">
        <v>26</v>
      </c>
      <c r="F74" s="65">
        <v>7.6</v>
      </c>
      <c r="G74" s="65">
        <v>0</v>
      </c>
      <c r="H74" s="65">
        <v>15.9</v>
      </c>
      <c r="I74" s="65">
        <v>12.5</v>
      </c>
      <c r="J74" s="65">
        <v>26</v>
      </c>
      <c r="K74" s="65">
        <v>3.7570000000000001</v>
      </c>
      <c r="L74" s="65">
        <v>16.690000000000001</v>
      </c>
    </row>
    <row r="75" spans="1:12" x14ac:dyDescent="0.25">
      <c r="A75" s="81"/>
      <c r="B75" s="92"/>
      <c r="C75" s="5">
        <v>30</v>
      </c>
      <c r="D75" s="65">
        <v>17.600000000000001</v>
      </c>
      <c r="E75" s="65">
        <v>24.2</v>
      </c>
      <c r="F75" s="65">
        <v>8.1999999999999993</v>
      </c>
      <c r="G75" s="65">
        <v>0</v>
      </c>
      <c r="H75" s="65">
        <v>16.399999999999999</v>
      </c>
      <c r="I75" s="65">
        <v>14.5</v>
      </c>
      <c r="J75" s="65">
        <v>26</v>
      </c>
      <c r="K75" s="65">
        <v>0</v>
      </c>
      <c r="L75" s="65">
        <v>17.670000000000002</v>
      </c>
    </row>
    <row r="76" spans="1:12" x14ac:dyDescent="0.25">
      <c r="B76" s="25" t="s">
        <v>127</v>
      </c>
      <c r="C76" s="19">
        <v>1</v>
      </c>
      <c r="D76" s="66">
        <v>0.59204955527567305</v>
      </c>
      <c r="E76" s="66">
        <v>0.56597715747105271</v>
      </c>
      <c r="F76" s="39">
        <v>0.22081478581798594</v>
      </c>
      <c r="G76" s="66">
        <v>-0.68673120108764873</v>
      </c>
      <c r="H76" s="39">
        <v>0.4411212420938454</v>
      </c>
      <c r="I76" s="66">
        <v>0.58951631109523506</v>
      </c>
      <c r="J76" s="66">
        <v>0.72654998302759966</v>
      </c>
      <c r="K76" s="66">
        <v>-0.60038579063424069</v>
      </c>
      <c r="L76" s="39">
        <v>0.40385983863926</v>
      </c>
    </row>
    <row r="77" spans="1:12" x14ac:dyDescent="0.25">
      <c r="C77" s="74" t="s">
        <v>4</v>
      </c>
      <c r="D77" s="35">
        <v>18</v>
      </c>
      <c r="E77" s="35"/>
      <c r="F77" s="35"/>
      <c r="G77" s="35"/>
      <c r="H77" s="35"/>
      <c r="I77" s="35"/>
      <c r="J77" s="35"/>
      <c r="K77" s="35"/>
      <c r="L77" s="35"/>
    </row>
    <row r="78" spans="1:12" x14ac:dyDescent="0.25">
      <c r="C78" s="35" t="s">
        <v>29</v>
      </c>
      <c r="D78" s="36">
        <v>0.46800000000000003</v>
      </c>
      <c r="E78" s="35"/>
      <c r="F78" s="35"/>
      <c r="G78" s="35"/>
      <c r="H78" s="35"/>
      <c r="I78" s="35"/>
      <c r="J78" s="35"/>
      <c r="K78" s="35"/>
      <c r="L78" s="35"/>
    </row>
    <row r="80" spans="1:12" ht="105" x14ac:dyDescent="0.25">
      <c r="A80" s="32" t="s">
        <v>35</v>
      </c>
      <c r="B80" s="21" t="s">
        <v>36</v>
      </c>
      <c r="C80" s="11" t="s">
        <v>94</v>
      </c>
      <c r="D80" s="21" t="s">
        <v>95</v>
      </c>
      <c r="E80" s="21" t="s">
        <v>96</v>
      </c>
      <c r="F80" s="21" t="s">
        <v>100</v>
      </c>
      <c r="G80" s="21" t="s">
        <v>97</v>
      </c>
      <c r="H80" s="21" t="s">
        <v>101</v>
      </c>
      <c r="I80" s="21" t="s">
        <v>102</v>
      </c>
      <c r="J80" s="21" t="s">
        <v>98</v>
      </c>
      <c r="K80" s="21" t="s">
        <v>103</v>
      </c>
      <c r="L80" s="21" t="s">
        <v>99</v>
      </c>
    </row>
    <row r="81" spans="1:12" x14ac:dyDescent="0.25">
      <c r="A81" s="76" t="s">
        <v>56</v>
      </c>
      <c r="B81" s="90" t="s">
        <v>23</v>
      </c>
      <c r="C81" s="5">
        <v>0.1</v>
      </c>
      <c r="D81" s="65">
        <v>20.2</v>
      </c>
      <c r="E81" s="65">
        <v>29.2</v>
      </c>
      <c r="F81" s="65">
        <v>10.6</v>
      </c>
      <c r="G81" s="65">
        <v>0</v>
      </c>
      <c r="H81" s="65">
        <v>21.2</v>
      </c>
      <c r="I81" s="65">
        <v>17.7</v>
      </c>
      <c r="J81" s="65">
        <v>29.2</v>
      </c>
      <c r="K81" s="65">
        <v>0.9</v>
      </c>
      <c r="L81" s="65">
        <v>20.8</v>
      </c>
    </row>
    <row r="82" spans="1:12" x14ac:dyDescent="0.25">
      <c r="A82" s="77"/>
      <c r="B82" s="91"/>
      <c r="C82" s="5">
        <v>24</v>
      </c>
      <c r="D82" s="65">
        <v>19.399999999999999</v>
      </c>
      <c r="E82" s="65">
        <v>25.9</v>
      </c>
      <c r="F82" s="65">
        <v>12.6</v>
      </c>
      <c r="G82" s="65">
        <v>0</v>
      </c>
      <c r="H82" s="65">
        <v>21.5</v>
      </c>
      <c r="I82" s="65">
        <v>18.3</v>
      </c>
      <c r="J82" s="65">
        <v>29.2</v>
      </c>
      <c r="K82" s="65">
        <v>0.5</v>
      </c>
      <c r="L82" s="65">
        <v>21.2</v>
      </c>
    </row>
    <row r="83" spans="1:12" x14ac:dyDescent="0.25">
      <c r="A83" s="77"/>
      <c r="B83" s="91"/>
      <c r="C83" s="5">
        <v>28</v>
      </c>
      <c r="D83" s="65">
        <v>8.1999999999999993</v>
      </c>
      <c r="E83" s="65">
        <v>10.5</v>
      </c>
      <c r="F83" s="65">
        <v>-0.4</v>
      </c>
      <c r="G83" s="65">
        <v>7.7</v>
      </c>
      <c r="H83" s="65">
        <v>11.7</v>
      </c>
      <c r="I83" s="65">
        <v>8.1</v>
      </c>
      <c r="J83" s="65">
        <v>16.100000000000001</v>
      </c>
      <c r="K83" s="65">
        <v>1.7</v>
      </c>
      <c r="L83" s="65">
        <v>18.600000000000001</v>
      </c>
    </row>
    <row r="84" spans="1:12" x14ac:dyDescent="0.25">
      <c r="A84" s="77"/>
      <c r="B84" s="91"/>
      <c r="C84" s="5">
        <v>54</v>
      </c>
      <c r="D84" s="65">
        <v>16</v>
      </c>
      <c r="E84" s="65">
        <v>27.1</v>
      </c>
      <c r="F84" s="65">
        <v>3.9</v>
      </c>
      <c r="G84" s="65">
        <v>0</v>
      </c>
      <c r="H84" s="65">
        <v>14.7</v>
      </c>
      <c r="I84" s="65">
        <v>10.199999999999999</v>
      </c>
      <c r="J84" s="65">
        <v>27.1</v>
      </c>
      <c r="K84" s="65">
        <v>1.7</v>
      </c>
      <c r="L84" s="65">
        <v>17</v>
      </c>
    </row>
    <row r="85" spans="1:12" x14ac:dyDescent="0.25">
      <c r="A85" s="77"/>
      <c r="B85" s="92"/>
      <c r="C85" s="5">
        <v>50</v>
      </c>
      <c r="D85" s="65">
        <v>17.2</v>
      </c>
      <c r="E85" s="65">
        <v>26.9</v>
      </c>
      <c r="F85" s="65">
        <v>5.8</v>
      </c>
      <c r="G85" s="65">
        <v>0</v>
      </c>
      <c r="H85" s="65">
        <v>16.3</v>
      </c>
      <c r="I85" s="65">
        <v>11.6</v>
      </c>
      <c r="J85" s="65">
        <v>27.1</v>
      </c>
      <c r="K85" s="65">
        <v>1.4</v>
      </c>
      <c r="L85" s="65">
        <v>16.899999999999999</v>
      </c>
    </row>
    <row r="86" spans="1:12" x14ac:dyDescent="0.25">
      <c r="A86" s="77"/>
      <c r="B86" s="90" t="s">
        <v>16</v>
      </c>
      <c r="C86" s="5">
        <v>36</v>
      </c>
      <c r="D86" s="65">
        <v>20.2</v>
      </c>
      <c r="E86" s="65">
        <v>29.2</v>
      </c>
      <c r="F86" s="65">
        <v>10.6</v>
      </c>
      <c r="G86" s="65">
        <v>0</v>
      </c>
      <c r="H86" s="65">
        <v>21.2</v>
      </c>
      <c r="I86" s="65">
        <v>17.7</v>
      </c>
      <c r="J86" s="65">
        <v>29.2</v>
      </c>
      <c r="K86" s="65">
        <v>0.9</v>
      </c>
      <c r="L86" s="65">
        <v>20.8</v>
      </c>
    </row>
    <row r="87" spans="1:12" x14ac:dyDescent="0.25">
      <c r="A87" s="77"/>
      <c r="B87" s="91"/>
      <c r="C87" s="5">
        <v>34</v>
      </c>
      <c r="D87" s="65">
        <v>19.399999999999999</v>
      </c>
      <c r="E87" s="65">
        <v>25.9</v>
      </c>
      <c r="F87" s="65">
        <v>12.6</v>
      </c>
      <c r="G87" s="65">
        <v>0</v>
      </c>
      <c r="H87" s="65">
        <v>21.5</v>
      </c>
      <c r="I87" s="65">
        <v>18.3</v>
      </c>
      <c r="J87" s="65">
        <v>29.2</v>
      </c>
      <c r="K87" s="65">
        <v>0.5</v>
      </c>
      <c r="L87" s="65">
        <v>21.2</v>
      </c>
    </row>
    <row r="88" spans="1:12" x14ac:dyDescent="0.25">
      <c r="A88" s="77"/>
      <c r="B88" s="91"/>
      <c r="C88" s="5">
        <v>18</v>
      </c>
      <c r="D88" s="65">
        <v>8.1999999999999993</v>
      </c>
      <c r="E88" s="65">
        <v>10.5</v>
      </c>
      <c r="F88" s="65">
        <v>-0.4</v>
      </c>
      <c r="G88" s="65">
        <v>7.7</v>
      </c>
      <c r="H88" s="65">
        <v>11.7</v>
      </c>
      <c r="I88" s="65">
        <v>8.1</v>
      </c>
      <c r="J88" s="65">
        <v>16.100000000000001</v>
      </c>
      <c r="K88" s="65">
        <v>1.7</v>
      </c>
      <c r="L88" s="65">
        <v>18.600000000000001</v>
      </c>
    </row>
    <row r="89" spans="1:12" x14ac:dyDescent="0.25">
      <c r="A89" s="77"/>
      <c r="B89" s="91"/>
      <c r="C89" s="5">
        <v>28</v>
      </c>
      <c r="D89" s="65">
        <v>16</v>
      </c>
      <c r="E89" s="65">
        <v>27.1</v>
      </c>
      <c r="F89" s="65">
        <v>3.9</v>
      </c>
      <c r="G89" s="65">
        <v>0</v>
      </c>
      <c r="H89" s="65">
        <v>14.7</v>
      </c>
      <c r="I89" s="65">
        <v>10.199999999999999</v>
      </c>
      <c r="J89" s="65">
        <v>27.1</v>
      </c>
      <c r="K89" s="65">
        <v>1.7</v>
      </c>
      <c r="L89" s="65">
        <v>17</v>
      </c>
    </row>
    <row r="90" spans="1:12" x14ac:dyDescent="0.25">
      <c r="A90" s="77"/>
      <c r="B90" s="92"/>
      <c r="C90" s="5">
        <v>30</v>
      </c>
      <c r="D90" s="65">
        <v>17.2</v>
      </c>
      <c r="E90" s="65">
        <v>26.9</v>
      </c>
      <c r="F90" s="65">
        <v>5.8</v>
      </c>
      <c r="G90" s="65">
        <v>0</v>
      </c>
      <c r="H90" s="65">
        <v>16.3</v>
      </c>
      <c r="I90" s="65">
        <v>11.6</v>
      </c>
      <c r="J90" s="65">
        <v>27.1</v>
      </c>
      <c r="K90" s="65">
        <v>1.4</v>
      </c>
      <c r="L90" s="65">
        <v>16.899999999999999</v>
      </c>
    </row>
    <row r="91" spans="1:12" x14ac:dyDescent="0.25">
      <c r="A91" s="77"/>
      <c r="B91" s="90" t="s">
        <v>24</v>
      </c>
      <c r="C91" s="5">
        <v>25</v>
      </c>
      <c r="D91" s="65">
        <v>20.2</v>
      </c>
      <c r="E91" s="65">
        <v>29.2</v>
      </c>
      <c r="F91" s="65">
        <v>10.6</v>
      </c>
      <c r="G91" s="65">
        <v>0</v>
      </c>
      <c r="H91" s="65">
        <v>21.2</v>
      </c>
      <c r="I91" s="65">
        <v>17.7</v>
      </c>
      <c r="J91" s="65">
        <v>29.2</v>
      </c>
      <c r="K91" s="65">
        <v>0.9</v>
      </c>
      <c r="L91" s="65">
        <v>20.8</v>
      </c>
    </row>
    <row r="92" spans="1:12" x14ac:dyDescent="0.25">
      <c r="A92" s="77"/>
      <c r="B92" s="91"/>
      <c r="C92" s="5">
        <v>25</v>
      </c>
      <c r="D92" s="65">
        <v>19.399999999999999</v>
      </c>
      <c r="E92" s="65">
        <v>25.9</v>
      </c>
      <c r="F92" s="65">
        <v>12.6</v>
      </c>
      <c r="G92" s="65">
        <v>0</v>
      </c>
      <c r="H92" s="65">
        <v>21.5</v>
      </c>
      <c r="I92" s="65">
        <v>18.3</v>
      </c>
      <c r="J92" s="65">
        <v>29.2</v>
      </c>
      <c r="K92" s="65">
        <v>0.5</v>
      </c>
      <c r="L92" s="65">
        <v>21.2</v>
      </c>
    </row>
    <row r="93" spans="1:12" x14ac:dyDescent="0.25">
      <c r="A93" s="77"/>
      <c r="B93" s="91"/>
      <c r="C93" s="5">
        <v>21</v>
      </c>
      <c r="D93" s="65">
        <v>8.1999999999999993</v>
      </c>
      <c r="E93" s="65">
        <v>10.5</v>
      </c>
      <c r="F93" s="65">
        <v>-0.4</v>
      </c>
      <c r="G93" s="65">
        <v>7.7</v>
      </c>
      <c r="H93" s="65">
        <v>11.7</v>
      </c>
      <c r="I93" s="65">
        <v>8.1</v>
      </c>
      <c r="J93" s="65">
        <v>16.100000000000001</v>
      </c>
      <c r="K93" s="65">
        <v>1.7</v>
      </c>
      <c r="L93" s="65">
        <v>18.600000000000001</v>
      </c>
    </row>
    <row r="94" spans="1:12" x14ac:dyDescent="0.25">
      <c r="A94" s="77"/>
      <c r="B94" s="91"/>
      <c r="C94" s="5">
        <v>3</v>
      </c>
      <c r="D94" s="65">
        <v>16</v>
      </c>
      <c r="E94" s="65">
        <v>27.1</v>
      </c>
      <c r="F94" s="65">
        <v>3.9</v>
      </c>
      <c r="G94" s="65">
        <v>0</v>
      </c>
      <c r="H94" s="65">
        <v>14.7</v>
      </c>
      <c r="I94" s="65">
        <v>10.199999999999999</v>
      </c>
      <c r="J94" s="65">
        <v>27.1</v>
      </c>
      <c r="K94" s="65">
        <v>1.7</v>
      </c>
      <c r="L94" s="65">
        <v>17</v>
      </c>
    </row>
    <row r="95" spans="1:12" x14ac:dyDescent="0.25">
      <c r="A95" s="77"/>
      <c r="B95" s="92"/>
      <c r="C95" s="50">
        <v>36</v>
      </c>
      <c r="D95" s="65">
        <v>17.2</v>
      </c>
      <c r="E95" s="65">
        <v>26.9</v>
      </c>
      <c r="F95" s="65">
        <v>5.8</v>
      </c>
      <c r="G95" s="65">
        <v>0</v>
      </c>
      <c r="H95" s="65">
        <v>16.3</v>
      </c>
      <c r="I95" s="65">
        <v>11.6</v>
      </c>
      <c r="J95" s="65">
        <v>27.1</v>
      </c>
      <c r="K95" s="65">
        <v>1.4</v>
      </c>
      <c r="L95" s="65">
        <v>16.899999999999999</v>
      </c>
    </row>
    <row r="96" spans="1:12" x14ac:dyDescent="0.25">
      <c r="A96" s="77"/>
      <c r="B96" s="90" t="s">
        <v>25</v>
      </c>
      <c r="C96" s="50">
        <v>30</v>
      </c>
      <c r="D96" s="65">
        <v>20.2</v>
      </c>
      <c r="E96" s="65">
        <v>29.2</v>
      </c>
      <c r="F96" s="65">
        <v>10.6</v>
      </c>
      <c r="G96" s="65">
        <v>0</v>
      </c>
      <c r="H96" s="65">
        <v>21.2</v>
      </c>
      <c r="I96" s="65">
        <v>17.7</v>
      </c>
      <c r="J96" s="65">
        <v>29.2</v>
      </c>
      <c r="K96" s="65">
        <v>0.9</v>
      </c>
      <c r="L96" s="65">
        <v>20.8</v>
      </c>
    </row>
    <row r="97" spans="1:12" x14ac:dyDescent="0.25">
      <c r="A97" s="77"/>
      <c r="B97" s="91"/>
      <c r="C97" s="50">
        <v>34</v>
      </c>
      <c r="D97" s="65">
        <v>19.399999999999999</v>
      </c>
      <c r="E97" s="65">
        <v>25.9</v>
      </c>
      <c r="F97" s="65">
        <v>12.6</v>
      </c>
      <c r="G97" s="65">
        <v>0</v>
      </c>
      <c r="H97" s="65">
        <v>21.5</v>
      </c>
      <c r="I97" s="65">
        <v>18.3</v>
      </c>
      <c r="J97" s="65">
        <v>29.2</v>
      </c>
      <c r="K97" s="65">
        <v>0.5</v>
      </c>
      <c r="L97" s="65">
        <v>21.2</v>
      </c>
    </row>
    <row r="98" spans="1:12" x14ac:dyDescent="0.25">
      <c r="A98" s="77"/>
      <c r="B98" s="91"/>
      <c r="C98" s="50">
        <v>15</v>
      </c>
      <c r="D98" s="65">
        <v>8.1999999999999993</v>
      </c>
      <c r="E98" s="65">
        <v>10.5</v>
      </c>
      <c r="F98" s="65">
        <v>-0.4</v>
      </c>
      <c r="G98" s="65">
        <v>7.7</v>
      </c>
      <c r="H98" s="65">
        <v>11.7</v>
      </c>
      <c r="I98" s="65">
        <v>8.1</v>
      </c>
      <c r="J98" s="65">
        <v>16.100000000000001</v>
      </c>
      <c r="K98" s="65">
        <v>1.7</v>
      </c>
      <c r="L98" s="65">
        <v>18.600000000000001</v>
      </c>
    </row>
    <row r="99" spans="1:12" x14ac:dyDescent="0.25">
      <c r="A99" s="77"/>
      <c r="B99" s="91"/>
      <c r="C99" s="50">
        <v>24</v>
      </c>
      <c r="D99" s="65">
        <v>16</v>
      </c>
      <c r="E99" s="65">
        <v>27.1</v>
      </c>
      <c r="F99" s="65">
        <v>3.9</v>
      </c>
      <c r="G99" s="65">
        <v>0</v>
      </c>
      <c r="H99" s="65">
        <v>14.7</v>
      </c>
      <c r="I99" s="65">
        <v>10.199999999999999</v>
      </c>
      <c r="J99" s="65">
        <v>27.1</v>
      </c>
      <c r="K99" s="65">
        <v>1.7</v>
      </c>
      <c r="L99" s="65">
        <v>17</v>
      </c>
    </row>
    <row r="100" spans="1:12" x14ac:dyDescent="0.25">
      <c r="A100" s="77"/>
      <c r="B100" s="92"/>
      <c r="C100" s="50">
        <v>12</v>
      </c>
      <c r="D100" s="65">
        <v>17.2</v>
      </c>
      <c r="E100" s="65">
        <v>26.9</v>
      </c>
      <c r="F100" s="65">
        <v>5.8</v>
      </c>
      <c r="G100" s="65">
        <v>0</v>
      </c>
      <c r="H100" s="65">
        <v>16.3</v>
      </c>
      <c r="I100" s="65">
        <v>11.6</v>
      </c>
      <c r="J100" s="65">
        <v>27.1</v>
      </c>
      <c r="K100" s="65">
        <v>1.4</v>
      </c>
      <c r="L100" s="65">
        <v>16.899999999999999</v>
      </c>
    </row>
    <row r="101" spans="1:12" x14ac:dyDescent="0.25">
      <c r="A101" s="77"/>
      <c r="B101" s="90" t="s">
        <v>26</v>
      </c>
      <c r="C101" s="50">
        <v>24</v>
      </c>
      <c r="D101" s="65">
        <v>20.2</v>
      </c>
      <c r="E101" s="65">
        <v>29.2</v>
      </c>
      <c r="F101" s="65">
        <v>10.6</v>
      </c>
      <c r="G101" s="65">
        <v>0</v>
      </c>
      <c r="H101" s="65">
        <v>21.2</v>
      </c>
      <c r="I101" s="65">
        <v>17.7</v>
      </c>
      <c r="J101" s="65">
        <v>29.2</v>
      </c>
      <c r="K101" s="65">
        <v>0.9</v>
      </c>
      <c r="L101" s="65">
        <v>20.8</v>
      </c>
    </row>
    <row r="102" spans="1:12" x14ac:dyDescent="0.25">
      <c r="A102" s="77"/>
      <c r="B102" s="91"/>
      <c r="C102" s="50">
        <v>29</v>
      </c>
      <c r="D102" s="65">
        <v>19.399999999999999</v>
      </c>
      <c r="E102" s="65">
        <v>25.9</v>
      </c>
      <c r="F102" s="65">
        <v>12.6</v>
      </c>
      <c r="G102" s="65">
        <v>0</v>
      </c>
      <c r="H102" s="65">
        <v>21.5</v>
      </c>
      <c r="I102" s="65">
        <v>18.3</v>
      </c>
      <c r="J102" s="65">
        <v>29.2</v>
      </c>
      <c r="K102" s="65">
        <v>0.5</v>
      </c>
      <c r="L102" s="65">
        <v>21.2</v>
      </c>
    </row>
    <row r="103" spans="1:12" x14ac:dyDescent="0.25">
      <c r="A103" s="77"/>
      <c r="B103" s="91"/>
      <c r="C103" s="50">
        <v>11</v>
      </c>
      <c r="D103" s="65">
        <v>8.1999999999999993</v>
      </c>
      <c r="E103" s="65">
        <v>10.5</v>
      </c>
      <c r="F103" s="65">
        <v>-0.4</v>
      </c>
      <c r="G103" s="65">
        <v>7.7</v>
      </c>
      <c r="H103" s="65">
        <v>11.7</v>
      </c>
      <c r="I103" s="65">
        <v>8.1</v>
      </c>
      <c r="J103" s="65">
        <v>16.100000000000001</v>
      </c>
      <c r="K103" s="65">
        <v>1.7</v>
      </c>
      <c r="L103" s="65">
        <v>18.600000000000001</v>
      </c>
    </row>
    <row r="104" spans="1:12" x14ac:dyDescent="0.25">
      <c r="A104" s="77"/>
      <c r="B104" s="91"/>
      <c r="C104" s="50">
        <v>25</v>
      </c>
      <c r="D104" s="65">
        <v>16</v>
      </c>
      <c r="E104" s="65">
        <v>27.1</v>
      </c>
      <c r="F104" s="65">
        <v>3.9</v>
      </c>
      <c r="G104" s="65">
        <v>0</v>
      </c>
      <c r="H104" s="65">
        <v>14.7</v>
      </c>
      <c r="I104" s="65">
        <v>10.199999999999999</v>
      </c>
      <c r="J104" s="65">
        <v>27.1</v>
      </c>
      <c r="K104" s="65">
        <v>1.7</v>
      </c>
      <c r="L104" s="65">
        <v>17</v>
      </c>
    </row>
    <row r="105" spans="1:12" x14ac:dyDescent="0.25">
      <c r="A105" s="78"/>
      <c r="B105" s="92"/>
      <c r="C105" s="50">
        <v>37</v>
      </c>
      <c r="D105" s="65">
        <v>17.2</v>
      </c>
      <c r="E105" s="65">
        <v>26.9</v>
      </c>
      <c r="F105" s="65">
        <v>5.8</v>
      </c>
      <c r="G105" s="65">
        <v>0</v>
      </c>
      <c r="H105" s="65">
        <v>16.3</v>
      </c>
      <c r="I105" s="65">
        <v>11.6</v>
      </c>
      <c r="J105" s="65">
        <v>27.1</v>
      </c>
      <c r="K105" s="65">
        <v>1.4</v>
      </c>
      <c r="L105" s="65">
        <v>16.899999999999999</v>
      </c>
    </row>
    <row r="106" spans="1:12" x14ac:dyDescent="0.25">
      <c r="B106" s="25" t="s">
        <v>127</v>
      </c>
      <c r="C106" s="19">
        <v>1</v>
      </c>
      <c r="D106" s="53">
        <v>0.245</v>
      </c>
      <c r="E106" s="53">
        <v>0.27</v>
      </c>
      <c r="F106" s="53">
        <v>0.17899999999999999</v>
      </c>
      <c r="G106" s="53">
        <v>-0.30499999999999999</v>
      </c>
      <c r="H106" s="53">
        <v>0.14699999999999999</v>
      </c>
      <c r="I106" s="53">
        <v>0.107</v>
      </c>
      <c r="J106" s="53">
        <v>0.27300000000000002</v>
      </c>
      <c r="K106" s="53">
        <v>-0.113</v>
      </c>
      <c r="L106" s="53">
        <v>-0.105</v>
      </c>
    </row>
    <row r="107" spans="1:12" x14ac:dyDescent="0.25">
      <c r="C107" s="74" t="s">
        <v>4</v>
      </c>
      <c r="D107" s="35">
        <v>25</v>
      </c>
      <c r="E107" s="35"/>
      <c r="F107" s="35"/>
      <c r="G107" s="35"/>
      <c r="H107" s="35"/>
      <c r="I107" s="35"/>
      <c r="J107" s="35"/>
      <c r="K107" s="35"/>
      <c r="L107" s="35"/>
    </row>
    <row r="108" spans="1:12" x14ac:dyDescent="0.25">
      <c r="C108" s="35" t="s">
        <v>29</v>
      </c>
      <c r="D108" s="49" t="s">
        <v>107</v>
      </c>
      <c r="E108" s="35"/>
      <c r="F108" s="35"/>
      <c r="G108" s="35"/>
      <c r="H108" s="35"/>
      <c r="I108" s="35"/>
      <c r="J108" s="35"/>
      <c r="K108" s="35"/>
      <c r="L108" s="35"/>
    </row>
    <row r="110" spans="1:12" x14ac:dyDescent="0.25">
      <c r="A110" s="24" t="s">
        <v>120</v>
      </c>
      <c r="B110" s="69">
        <f>MIN(C81:C105,C58:C75,C5:C52)</f>
        <v>0</v>
      </c>
    </row>
    <row r="111" spans="1:12" x14ac:dyDescent="0.25">
      <c r="A111" s="24" t="s">
        <v>121</v>
      </c>
      <c r="B111" s="69">
        <f>MAX(C81:C105,C58:C75,C5:C52)</f>
        <v>60</v>
      </c>
    </row>
    <row r="112" spans="1:12" x14ac:dyDescent="0.25">
      <c r="A112" s="26" t="s">
        <v>122</v>
      </c>
      <c r="B112" s="69">
        <f>AVERAGE(C81:C105,C58:C75,C5:C52)</f>
        <v>33.198901098901096</v>
      </c>
    </row>
  </sheetData>
  <mergeCells count="22">
    <mergeCell ref="A3:C3"/>
    <mergeCell ref="A5:A30"/>
    <mergeCell ref="A31:A52"/>
    <mergeCell ref="A58:A75"/>
    <mergeCell ref="A81:A105"/>
    <mergeCell ref="B35:B40"/>
    <mergeCell ref="B41:B46"/>
    <mergeCell ref="B47:B52"/>
    <mergeCell ref="B58:B64"/>
    <mergeCell ref="B65:B71"/>
    <mergeCell ref="B72:B75"/>
    <mergeCell ref="B5:B10"/>
    <mergeCell ref="B11:B16"/>
    <mergeCell ref="B17:B20"/>
    <mergeCell ref="B21:B24"/>
    <mergeCell ref="B25:B30"/>
    <mergeCell ref="B101:B105"/>
    <mergeCell ref="B31:B34"/>
    <mergeCell ref="B81:B85"/>
    <mergeCell ref="B86:B90"/>
    <mergeCell ref="B91:B95"/>
    <mergeCell ref="B96:B100"/>
  </mergeCells>
  <conditionalFormatting sqref="D53:L53">
    <cfRule type="cellIs" dxfId="2" priority="3" operator="notBetween">
      <formula>-0.288</formula>
      <formula>0.288</formula>
    </cfRule>
  </conditionalFormatting>
  <conditionalFormatting sqref="D76:L76">
    <cfRule type="cellIs" dxfId="1" priority="2" operator="notBetween">
      <formula>-0.468</formula>
      <formula>0.468</formula>
    </cfRule>
  </conditionalFormatting>
  <conditionalFormatting sqref="D106:L106">
    <cfRule type="cellIs" dxfId="0" priority="1" operator="notBetween">
      <formula>-0.396</formula>
      <formula>0.396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F1D2-459F-4931-A091-64957CA744DC}">
  <dimension ref="A1:L134"/>
  <sheetViews>
    <sheetView workbookViewId="0">
      <selection activeCell="M17" sqref="M17"/>
    </sheetView>
  </sheetViews>
  <sheetFormatPr defaultRowHeight="15" x14ac:dyDescent="0.25"/>
  <cols>
    <col min="1" max="1" width="21.7109375" style="24" bestFit="1" customWidth="1"/>
    <col min="2" max="2" width="42.42578125" style="24" customWidth="1"/>
    <col min="3" max="3" width="12.42578125" style="51" customWidth="1"/>
    <col min="4" max="4" width="13.140625" style="10" customWidth="1"/>
    <col min="5" max="5" width="12.85546875" style="10" customWidth="1"/>
    <col min="6" max="6" width="13.140625" style="10" customWidth="1"/>
    <col min="7" max="8" width="13.42578125" style="10" customWidth="1"/>
    <col min="9" max="10" width="12.7109375" style="10" customWidth="1"/>
    <col min="11" max="11" width="13.140625" style="10" customWidth="1"/>
    <col min="12" max="12" width="13" style="10" customWidth="1"/>
  </cols>
  <sheetData>
    <row r="1" spans="1:12" ht="15.75" x14ac:dyDescent="0.25">
      <c r="A1" s="72" t="s">
        <v>146</v>
      </c>
    </row>
    <row r="2" spans="1:12" x14ac:dyDescent="0.25">
      <c r="A2" s="35" t="s">
        <v>53</v>
      </c>
    </row>
    <row r="3" spans="1:12" x14ac:dyDescent="0.25">
      <c r="A3" s="82" t="s">
        <v>136</v>
      </c>
      <c r="B3" s="82"/>
    </row>
    <row r="4" spans="1:12" ht="105" x14ac:dyDescent="0.25">
      <c r="A4" s="32" t="s">
        <v>35</v>
      </c>
      <c r="B4" s="21" t="s">
        <v>36</v>
      </c>
      <c r="C4" s="21" t="s">
        <v>52</v>
      </c>
      <c r="D4" s="20" t="s">
        <v>143</v>
      </c>
      <c r="E4" s="20" t="s">
        <v>142</v>
      </c>
      <c r="F4" s="20" t="s">
        <v>144</v>
      </c>
      <c r="G4" s="21" t="s">
        <v>97</v>
      </c>
      <c r="H4" s="21" t="s">
        <v>141</v>
      </c>
      <c r="I4" s="20" t="s">
        <v>102</v>
      </c>
      <c r="J4" s="20" t="s">
        <v>98</v>
      </c>
      <c r="K4" s="20" t="s">
        <v>145</v>
      </c>
      <c r="L4" s="20" t="s">
        <v>99</v>
      </c>
    </row>
    <row r="5" spans="1:12" x14ac:dyDescent="0.25">
      <c r="A5" s="76" t="s">
        <v>0</v>
      </c>
      <c r="B5" s="79" t="s">
        <v>37</v>
      </c>
      <c r="C5" s="22">
        <v>1.996</v>
      </c>
      <c r="D5" s="29">
        <v>18.8</v>
      </c>
      <c r="E5" s="29">
        <v>27.2</v>
      </c>
      <c r="F5" s="29">
        <v>12</v>
      </c>
      <c r="G5" s="29">
        <v>2.5</v>
      </c>
      <c r="H5" s="29">
        <v>20.3</v>
      </c>
      <c r="I5" s="29">
        <v>16.399999999999999</v>
      </c>
      <c r="J5" s="29">
        <v>29.6</v>
      </c>
      <c r="K5" s="29">
        <v>0.93</v>
      </c>
      <c r="L5" s="29">
        <v>25.9</v>
      </c>
    </row>
    <row r="6" spans="1:12" x14ac:dyDescent="0.25">
      <c r="A6" s="77"/>
      <c r="B6" s="80"/>
      <c r="C6" s="22">
        <v>1.75</v>
      </c>
      <c r="D6" s="29">
        <v>18.600000000000001</v>
      </c>
      <c r="E6" s="29">
        <v>26.7</v>
      </c>
      <c r="F6" s="29">
        <v>10.6</v>
      </c>
      <c r="G6" s="29">
        <v>0</v>
      </c>
      <c r="H6" s="29">
        <v>20.3</v>
      </c>
      <c r="I6" s="29">
        <v>17.2</v>
      </c>
      <c r="J6" s="29">
        <v>29.6</v>
      </c>
      <c r="K6" s="29">
        <v>0.93</v>
      </c>
      <c r="L6" s="29">
        <v>25.5</v>
      </c>
    </row>
    <row r="7" spans="1:12" x14ac:dyDescent="0.25">
      <c r="A7" s="77"/>
      <c r="B7" s="80"/>
      <c r="C7" s="22">
        <v>2.4184000000000001</v>
      </c>
      <c r="D7" s="29">
        <v>11.1</v>
      </c>
      <c r="E7" s="29">
        <v>17</v>
      </c>
      <c r="F7" s="29">
        <v>5.3</v>
      </c>
      <c r="G7" s="29">
        <v>0.2</v>
      </c>
      <c r="H7" s="29">
        <v>17.3</v>
      </c>
      <c r="I7" s="29">
        <v>16.399999999999999</v>
      </c>
      <c r="J7" s="29">
        <v>27.4</v>
      </c>
      <c r="K7" s="29">
        <v>0.9</v>
      </c>
      <c r="L7" s="29">
        <v>24.5</v>
      </c>
    </row>
    <row r="8" spans="1:12" x14ac:dyDescent="0.25">
      <c r="A8" s="77"/>
      <c r="B8" s="80"/>
      <c r="C8" s="22">
        <v>1.5660000000000003</v>
      </c>
      <c r="D8" s="29">
        <v>15.8</v>
      </c>
      <c r="E8" s="29">
        <v>23.3</v>
      </c>
      <c r="F8" s="29">
        <v>9.3000000000000007</v>
      </c>
      <c r="G8" s="29">
        <v>0</v>
      </c>
      <c r="H8" s="29">
        <v>20.3</v>
      </c>
      <c r="I8" s="29">
        <v>15.9</v>
      </c>
      <c r="J8" s="29">
        <v>24.7</v>
      </c>
      <c r="K8" s="29">
        <v>0</v>
      </c>
      <c r="L8" s="29">
        <v>24</v>
      </c>
    </row>
    <row r="9" spans="1:12" x14ac:dyDescent="0.25">
      <c r="A9" s="77"/>
      <c r="B9" s="80"/>
      <c r="C9" s="22">
        <v>3.8238333333333339</v>
      </c>
      <c r="D9" s="29">
        <v>12.6</v>
      </c>
      <c r="E9" s="29">
        <v>22.3</v>
      </c>
      <c r="F9" s="29">
        <v>2.1</v>
      </c>
      <c r="G9" s="29">
        <v>0</v>
      </c>
      <c r="H9" s="29">
        <v>19.7</v>
      </c>
      <c r="I9" s="29">
        <v>15.3</v>
      </c>
      <c r="J9" s="29">
        <v>24.7</v>
      </c>
      <c r="K9" s="29">
        <v>0</v>
      </c>
      <c r="L9" s="29">
        <v>23.7</v>
      </c>
    </row>
    <row r="10" spans="1:12" x14ac:dyDescent="0.25">
      <c r="A10" s="77"/>
      <c r="B10" s="81"/>
      <c r="C10" s="22">
        <v>1.6500000000000001</v>
      </c>
      <c r="D10" s="29">
        <v>13.1</v>
      </c>
      <c r="E10" s="29">
        <v>24.6</v>
      </c>
      <c r="F10" s="29">
        <v>0.4</v>
      </c>
      <c r="G10" s="29">
        <v>0</v>
      </c>
      <c r="H10" s="29">
        <v>19.7</v>
      </c>
      <c r="I10" s="29">
        <v>14.7</v>
      </c>
      <c r="J10" s="29">
        <v>24.7</v>
      </c>
      <c r="K10" s="29">
        <v>0</v>
      </c>
      <c r="L10" s="29">
        <v>23.7</v>
      </c>
    </row>
    <row r="11" spans="1:12" x14ac:dyDescent="0.25">
      <c r="A11" s="77"/>
      <c r="B11" s="79" t="s">
        <v>38</v>
      </c>
      <c r="C11" s="22">
        <v>3.5015999999999989</v>
      </c>
      <c r="D11" s="29">
        <v>18.8</v>
      </c>
      <c r="E11" s="29">
        <v>27.2</v>
      </c>
      <c r="F11" s="29">
        <v>12</v>
      </c>
      <c r="G11" s="29">
        <v>2.5</v>
      </c>
      <c r="H11" s="29">
        <v>20.3</v>
      </c>
      <c r="I11" s="29">
        <v>16.399999999999999</v>
      </c>
      <c r="J11" s="29">
        <v>29.6</v>
      </c>
      <c r="K11" s="29">
        <v>0.93</v>
      </c>
      <c r="L11" s="29">
        <v>25.9</v>
      </c>
    </row>
    <row r="12" spans="1:12" x14ac:dyDescent="0.25">
      <c r="A12" s="77"/>
      <c r="B12" s="80"/>
      <c r="C12" s="22">
        <v>4.2039999999999997</v>
      </c>
      <c r="D12" s="29">
        <v>18.600000000000001</v>
      </c>
      <c r="E12" s="29">
        <v>26.7</v>
      </c>
      <c r="F12" s="29">
        <v>10.6</v>
      </c>
      <c r="G12" s="29">
        <v>0</v>
      </c>
      <c r="H12" s="29">
        <v>20.3</v>
      </c>
      <c r="I12" s="29">
        <v>17.2</v>
      </c>
      <c r="J12" s="29">
        <v>29.6</v>
      </c>
      <c r="K12" s="29">
        <v>0.93</v>
      </c>
      <c r="L12" s="29">
        <v>25.5</v>
      </c>
    </row>
    <row r="13" spans="1:12" x14ac:dyDescent="0.25">
      <c r="A13" s="77"/>
      <c r="B13" s="80"/>
      <c r="C13" s="22">
        <v>1.3120000000000003</v>
      </c>
      <c r="D13" s="29">
        <v>11.1</v>
      </c>
      <c r="E13" s="29">
        <v>17</v>
      </c>
      <c r="F13" s="29">
        <v>5.3</v>
      </c>
      <c r="G13" s="29">
        <v>0.2</v>
      </c>
      <c r="H13" s="29">
        <v>17.3</v>
      </c>
      <c r="I13" s="29">
        <v>16.399999999999999</v>
      </c>
      <c r="J13" s="29">
        <v>27.4</v>
      </c>
      <c r="K13" s="29">
        <v>0.9</v>
      </c>
      <c r="L13" s="29">
        <v>24.5</v>
      </c>
    </row>
    <row r="14" spans="1:12" x14ac:dyDescent="0.25">
      <c r="A14" s="77"/>
      <c r="B14" s="80"/>
      <c r="C14" s="22">
        <v>0.76200000000000012</v>
      </c>
      <c r="D14" s="29">
        <v>15.8</v>
      </c>
      <c r="E14" s="29">
        <v>23.3</v>
      </c>
      <c r="F14" s="29">
        <v>9.3000000000000007</v>
      </c>
      <c r="G14" s="29">
        <v>0</v>
      </c>
      <c r="H14" s="29">
        <v>20.3</v>
      </c>
      <c r="I14" s="29">
        <v>15.9</v>
      </c>
      <c r="J14" s="29">
        <v>24.7</v>
      </c>
      <c r="K14" s="29">
        <v>0</v>
      </c>
      <c r="L14" s="29">
        <v>24</v>
      </c>
    </row>
    <row r="15" spans="1:12" x14ac:dyDescent="0.25">
      <c r="A15" s="77"/>
      <c r="B15" s="80"/>
      <c r="C15" s="22">
        <v>0.8571428571428571</v>
      </c>
      <c r="D15" s="29">
        <v>12.6</v>
      </c>
      <c r="E15" s="29">
        <v>22.3</v>
      </c>
      <c r="F15" s="29">
        <v>2.1</v>
      </c>
      <c r="G15" s="29">
        <v>0</v>
      </c>
      <c r="H15" s="29">
        <v>19.7</v>
      </c>
      <c r="I15" s="29">
        <v>15.3</v>
      </c>
      <c r="J15" s="29">
        <v>24.7</v>
      </c>
      <c r="K15" s="29">
        <v>0</v>
      </c>
      <c r="L15" s="29">
        <v>23.7</v>
      </c>
    </row>
    <row r="16" spans="1:12" x14ac:dyDescent="0.25">
      <c r="A16" s="77"/>
      <c r="B16" s="81"/>
      <c r="C16" s="22">
        <v>0.20500000000000002</v>
      </c>
      <c r="D16" s="29">
        <v>13.1</v>
      </c>
      <c r="E16" s="29">
        <v>24.6</v>
      </c>
      <c r="F16" s="29">
        <v>0.4</v>
      </c>
      <c r="G16" s="29">
        <v>0</v>
      </c>
      <c r="H16" s="29">
        <v>19.7</v>
      </c>
      <c r="I16" s="29">
        <v>14.7</v>
      </c>
      <c r="J16" s="29">
        <v>24.7</v>
      </c>
      <c r="K16" s="29">
        <v>0</v>
      </c>
      <c r="L16" s="29">
        <v>23.7</v>
      </c>
    </row>
    <row r="17" spans="1:12" x14ac:dyDescent="0.25">
      <c r="A17" s="77"/>
      <c r="B17" s="79" t="s">
        <v>39</v>
      </c>
      <c r="C17" s="22">
        <v>2.4576000000000002</v>
      </c>
      <c r="D17" s="29">
        <v>18.8</v>
      </c>
      <c r="E17" s="29">
        <v>27.2</v>
      </c>
      <c r="F17" s="29">
        <v>12</v>
      </c>
      <c r="G17" s="29">
        <v>2.5</v>
      </c>
      <c r="H17" s="29">
        <v>20.3</v>
      </c>
      <c r="I17" s="29">
        <v>16.399999999999999</v>
      </c>
      <c r="J17" s="29">
        <v>29.6</v>
      </c>
      <c r="K17" s="29">
        <v>0.93</v>
      </c>
      <c r="L17" s="29">
        <v>25.9</v>
      </c>
    </row>
    <row r="18" spans="1:12" x14ac:dyDescent="0.25">
      <c r="A18" s="77"/>
      <c r="B18" s="80"/>
      <c r="C18" s="22">
        <v>4.5439999999999996</v>
      </c>
      <c r="D18" s="29">
        <v>18.600000000000001</v>
      </c>
      <c r="E18" s="29">
        <v>26.7</v>
      </c>
      <c r="F18" s="29">
        <v>10.6</v>
      </c>
      <c r="G18" s="29">
        <v>0</v>
      </c>
      <c r="H18" s="29">
        <v>20.3</v>
      </c>
      <c r="I18" s="29">
        <v>17.2</v>
      </c>
      <c r="J18" s="29">
        <v>29.6</v>
      </c>
      <c r="K18" s="29">
        <v>0.93</v>
      </c>
      <c r="L18" s="29">
        <v>25.5</v>
      </c>
    </row>
    <row r="19" spans="1:12" x14ac:dyDescent="0.25">
      <c r="A19" s="77"/>
      <c r="B19" s="80"/>
      <c r="C19" s="22">
        <v>1.6927999999999996</v>
      </c>
      <c r="D19" s="29">
        <v>11.1</v>
      </c>
      <c r="E19" s="29">
        <v>17</v>
      </c>
      <c r="F19" s="29">
        <v>5.3</v>
      </c>
      <c r="G19" s="29">
        <v>0.2</v>
      </c>
      <c r="H19" s="29">
        <v>17.3</v>
      </c>
      <c r="I19" s="29">
        <v>16.399999999999999</v>
      </c>
      <c r="J19" s="29">
        <v>27.4</v>
      </c>
      <c r="K19" s="29">
        <v>0.9</v>
      </c>
      <c r="L19" s="29">
        <v>24.5</v>
      </c>
    </row>
    <row r="20" spans="1:12" x14ac:dyDescent="0.25">
      <c r="A20" s="77"/>
      <c r="B20" s="81"/>
      <c r="C20" s="22">
        <v>2.67</v>
      </c>
      <c r="D20" s="29">
        <v>15.8</v>
      </c>
      <c r="E20" s="29">
        <v>23.3</v>
      </c>
      <c r="F20" s="29">
        <v>9.3000000000000007</v>
      </c>
      <c r="G20" s="29">
        <v>0</v>
      </c>
      <c r="H20" s="29">
        <v>20.3</v>
      </c>
      <c r="I20" s="29">
        <v>15.9</v>
      </c>
      <c r="J20" s="29">
        <v>24.7</v>
      </c>
      <c r="K20" s="29">
        <v>0</v>
      </c>
      <c r="L20" s="29">
        <v>24</v>
      </c>
    </row>
    <row r="21" spans="1:12" x14ac:dyDescent="0.25">
      <c r="A21" s="77"/>
      <c r="B21" s="79" t="s">
        <v>40</v>
      </c>
      <c r="C21" s="22">
        <v>1.2912000000000001</v>
      </c>
      <c r="D21" s="29">
        <v>18.8</v>
      </c>
      <c r="E21" s="29">
        <v>27.2</v>
      </c>
      <c r="F21" s="29">
        <v>12</v>
      </c>
      <c r="G21" s="29">
        <v>2.5</v>
      </c>
      <c r="H21" s="29">
        <v>20.3</v>
      </c>
      <c r="I21" s="29">
        <v>16.399999999999999</v>
      </c>
      <c r="J21" s="29">
        <v>29.6</v>
      </c>
      <c r="K21" s="29">
        <v>0.93</v>
      </c>
      <c r="L21" s="29">
        <v>25.9</v>
      </c>
    </row>
    <row r="22" spans="1:12" x14ac:dyDescent="0.25">
      <c r="A22" s="77"/>
      <c r="B22" s="80"/>
      <c r="C22" s="22">
        <v>3.7599999999999993</v>
      </c>
      <c r="D22" s="29">
        <v>18.600000000000001</v>
      </c>
      <c r="E22" s="29">
        <v>26.7</v>
      </c>
      <c r="F22" s="29">
        <v>10.6</v>
      </c>
      <c r="G22" s="29">
        <v>0</v>
      </c>
      <c r="H22" s="29">
        <v>20.3</v>
      </c>
      <c r="I22" s="29">
        <v>17.2</v>
      </c>
      <c r="J22" s="29">
        <v>29.6</v>
      </c>
      <c r="K22" s="29">
        <v>0.93</v>
      </c>
      <c r="L22" s="29">
        <v>25.5</v>
      </c>
    </row>
    <row r="23" spans="1:12" x14ac:dyDescent="0.25">
      <c r="A23" s="77"/>
      <c r="B23" s="80"/>
      <c r="C23" s="22">
        <v>1.3409333333333333</v>
      </c>
      <c r="D23" s="29">
        <v>11.1</v>
      </c>
      <c r="E23" s="29">
        <v>17</v>
      </c>
      <c r="F23" s="29">
        <v>5.3</v>
      </c>
      <c r="G23" s="29">
        <v>0.2</v>
      </c>
      <c r="H23" s="29">
        <v>17.3</v>
      </c>
      <c r="I23" s="29">
        <v>16.399999999999999</v>
      </c>
      <c r="J23" s="29">
        <v>27.4</v>
      </c>
      <c r="K23" s="29">
        <v>0.9</v>
      </c>
      <c r="L23" s="29">
        <v>24.5</v>
      </c>
    </row>
    <row r="24" spans="1:12" x14ac:dyDescent="0.25">
      <c r="A24" s="77"/>
      <c r="B24" s="81"/>
      <c r="C24" s="22">
        <v>0.55600000000000005</v>
      </c>
      <c r="D24" s="29">
        <v>15.8</v>
      </c>
      <c r="E24" s="29">
        <v>23.3</v>
      </c>
      <c r="F24" s="29">
        <v>9.3000000000000007</v>
      </c>
      <c r="G24" s="29">
        <v>0</v>
      </c>
      <c r="H24" s="29">
        <v>20.3</v>
      </c>
      <c r="I24" s="29">
        <v>15.9</v>
      </c>
      <c r="J24" s="29">
        <v>24.7</v>
      </c>
      <c r="K24" s="29">
        <v>0</v>
      </c>
      <c r="L24" s="29">
        <v>24</v>
      </c>
    </row>
    <row r="25" spans="1:12" x14ac:dyDescent="0.25">
      <c r="A25" s="77"/>
      <c r="B25" s="79" t="s">
        <v>41</v>
      </c>
      <c r="C25" s="22">
        <v>2.1503999999999994</v>
      </c>
      <c r="D25" s="29">
        <v>18.8</v>
      </c>
      <c r="E25" s="29">
        <v>27.2</v>
      </c>
      <c r="F25" s="29">
        <v>12</v>
      </c>
      <c r="G25" s="29">
        <v>2.5</v>
      </c>
      <c r="H25" s="29">
        <v>20.3</v>
      </c>
      <c r="I25" s="29">
        <v>16.399999999999999</v>
      </c>
      <c r="J25" s="29">
        <v>29.6</v>
      </c>
      <c r="K25" s="29">
        <v>0.93</v>
      </c>
      <c r="L25" s="29">
        <v>25.9</v>
      </c>
    </row>
    <row r="26" spans="1:12" x14ac:dyDescent="0.25">
      <c r="A26" s="77"/>
      <c r="B26" s="80"/>
      <c r="C26" s="22">
        <v>2.056</v>
      </c>
      <c r="D26" s="29">
        <v>18.600000000000001</v>
      </c>
      <c r="E26" s="29">
        <v>26.7</v>
      </c>
      <c r="F26" s="29">
        <v>10.6</v>
      </c>
      <c r="G26" s="29">
        <v>0</v>
      </c>
      <c r="H26" s="29">
        <v>20.3</v>
      </c>
      <c r="I26" s="29">
        <v>17.2</v>
      </c>
      <c r="J26" s="29">
        <v>29.6</v>
      </c>
      <c r="K26" s="29">
        <v>0.93</v>
      </c>
      <c r="L26" s="29">
        <v>25.5</v>
      </c>
    </row>
    <row r="27" spans="1:12" x14ac:dyDescent="0.25">
      <c r="A27" s="77"/>
      <c r="B27" s="80"/>
      <c r="C27" s="22">
        <v>0.84320000000000017</v>
      </c>
      <c r="D27" s="29">
        <v>11.1</v>
      </c>
      <c r="E27" s="29">
        <v>17</v>
      </c>
      <c r="F27" s="29">
        <v>5.3</v>
      </c>
      <c r="G27" s="29">
        <v>0.2</v>
      </c>
      <c r="H27" s="29">
        <v>17.3</v>
      </c>
      <c r="I27" s="29">
        <v>16.399999999999999</v>
      </c>
      <c r="J27" s="29">
        <v>27.4</v>
      </c>
      <c r="K27" s="29">
        <v>0.9</v>
      </c>
      <c r="L27" s="29">
        <v>24.5</v>
      </c>
    </row>
    <row r="28" spans="1:12" x14ac:dyDescent="0.25">
      <c r="A28" s="77"/>
      <c r="B28" s="80"/>
      <c r="C28" s="22">
        <v>0</v>
      </c>
      <c r="D28" s="29">
        <v>15.8</v>
      </c>
      <c r="E28" s="29">
        <v>23.3</v>
      </c>
      <c r="F28" s="29">
        <v>9.3000000000000007</v>
      </c>
      <c r="G28" s="29">
        <v>0</v>
      </c>
      <c r="H28" s="29">
        <v>20.3</v>
      </c>
      <c r="I28" s="29">
        <v>15.9</v>
      </c>
      <c r="J28" s="29">
        <v>24.7</v>
      </c>
      <c r="K28" s="29">
        <v>0</v>
      </c>
      <c r="L28" s="29">
        <v>24</v>
      </c>
    </row>
    <row r="29" spans="1:12" x14ac:dyDescent="0.25">
      <c r="A29" s="77"/>
      <c r="B29" s="80"/>
      <c r="C29" s="22">
        <v>0.44600000000000001</v>
      </c>
      <c r="D29" s="29">
        <v>12.6</v>
      </c>
      <c r="E29" s="29">
        <v>22.3</v>
      </c>
      <c r="F29" s="29">
        <v>2.1</v>
      </c>
      <c r="G29" s="29">
        <v>0</v>
      </c>
      <c r="H29" s="29">
        <v>19.7</v>
      </c>
      <c r="I29" s="29">
        <v>15.3</v>
      </c>
      <c r="J29" s="29">
        <v>24.7</v>
      </c>
      <c r="K29" s="29">
        <v>0</v>
      </c>
      <c r="L29" s="29">
        <v>23.7</v>
      </c>
    </row>
    <row r="30" spans="1:12" x14ac:dyDescent="0.25">
      <c r="A30" s="78"/>
      <c r="B30" s="81"/>
      <c r="C30" s="22">
        <v>0.55142857142857138</v>
      </c>
      <c r="D30" s="29">
        <v>13.1</v>
      </c>
      <c r="E30" s="29">
        <v>24.6</v>
      </c>
      <c r="F30" s="29">
        <v>0.4</v>
      </c>
      <c r="G30" s="29">
        <v>0</v>
      </c>
      <c r="H30" s="29">
        <v>19.7</v>
      </c>
      <c r="I30" s="29">
        <v>14.7</v>
      </c>
      <c r="J30" s="29">
        <v>24.7</v>
      </c>
      <c r="K30" s="29">
        <v>0</v>
      </c>
      <c r="L30" s="29">
        <v>23.7</v>
      </c>
    </row>
    <row r="31" spans="1:12" x14ac:dyDescent="0.25">
      <c r="A31" s="79" t="s">
        <v>3</v>
      </c>
      <c r="B31" s="79" t="s">
        <v>42</v>
      </c>
      <c r="C31" s="22">
        <v>1.9696</v>
      </c>
      <c r="D31" s="29">
        <v>18.8</v>
      </c>
      <c r="E31" s="29">
        <v>27.2</v>
      </c>
      <c r="F31" s="29">
        <v>12</v>
      </c>
      <c r="G31" s="29">
        <v>2.5</v>
      </c>
      <c r="H31" s="29">
        <v>20.3</v>
      </c>
      <c r="I31" s="29">
        <v>16.399999999999999</v>
      </c>
      <c r="J31" s="29">
        <v>29.6</v>
      </c>
      <c r="K31" s="29">
        <v>0.93</v>
      </c>
      <c r="L31" s="29">
        <v>25.9</v>
      </c>
    </row>
    <row r="32" spans="1:12" x14ac:dyDescent="0.25">
      <c r="A32" s="80"/>
      <c r="B32" s="80"/>
      <c r="C32" s="22">
        <v>1.48</v>
      </c>
      <c r="D32" s="29">
        <v>18.600000000000001</v>
      </c>
      <c r="E32" s="29">
        <v>26.7</v>
      </c>
      <c r="F32" s="29">
        <v>10.6</v>
      </c>
      <c r="G32" s="29">
        <v>0</v>
      </c>
      <c r="H32" s="29">
        <v>20.3</v>
      </c>
      <c r="I32" s="29">
        <v>17.2</v>
      </c>
      <c r="J32" s="29">
        <v>29.6</v>
      </c>
      <c r="K32" s="29">
        <v>0.93</v>
      </c>
      <c r="L32" s="29">
        <v>25.5</v>
      </c>
    </row>
    <row r="33" spans="1:12" x14ac:dyDescent="0.25">
      <c r="A33" s="80"/>
      <c r="B33" s="80"/>
      <c r="C33" s="22">
        <v>0.96479999999999999</v>
      </c>
      <c r="D33" s="29">
        <v>11.1</v>
      </c>
      <c r="E33" s="29">
        <v>17</v>
      </c>
      <c r="F33" s="29">
        <v>5.3</v>
      </c>
      <c r="G33" s="29">
        <v>0.2</v>
      </c>
      <c r="H33" s="29">
        <v>17.3</v>
      </c>
      <c r="I33" s="29">
        <v>16.399999999999999</v>
      </c>
      <c r="J33" s="29">
        <v>27.4</v>
      </c>
      <c r="K33" s="29">
        <v>0.9</v>
      </c>
      <c r="L33" s="29">
        <v>24.5</v>
      </c>
    </row>
    <row r="34" spans="1:12" x14ac:dyDescent="0.25">
      <c r="A34" s="80"/>
      <c r="B34" s="81"/>
      <c r="C34" s="22">
        <v>0.73428571428571432</v>
      </c>
      <c r="D34" s="29">
        <v>15.8</v>
      </c>
      <c r="E34" s="29">
        <v>23.3</v>
      </c>
      <c r="F34" s="29">
        <v>9.3000000000000007</v>
      </c>
      <c r="G34" s="29">
        <v>0</v>
      </c>
      <c r="H34" s="29">
        <v>20.3</v>
      </c>
      <c r="I34" s="29">
        <v>15.9</v>
      </c>
      <c r="J34" s="29">
        <v>24.7</v>
      </c>
      <c r="K34" s="29">
        <v>0</v>
      </c>
      <c r="L34" s="29">
        <v>24</v>
      </c>
    </row>
    <row r="35" spans="1:12" x14ac:dyDescent="0.25">
      <c r="A35" s="80"/>
      <c r="B35" s="79" t="s">
        <v>43</v>
      </c>
      <c r="C35" s="22">
        <v>1.3536000000000001</v>
      </c>
      <c r="D35" s="29">
        <v>18.8</v>
      </c>
      <c r="E35" s="29">
        <v>27.2</v>
      </c>
      <c r="F35" s="29">
        <v>12</v>
      </c>
      <c r="G35" s="29">
        <v>2.5</v>
      </c>
      <c r="H35" s="29">
        <v>20.3</v>
      </c>
      <c r="I35" s="29">
        <v>16.399999999999999</v>
      </c>
      <c r="J35" s="29">
        <v>29.6</v>
      </c>
      <c r="K35" s="29">
        <v>0.93</v>
      </c>
      <c r="L35" s="29">
        <v>25.9</v>
      </c>
    </row>
    <row r="36" spans="1:12" x14ac:dyDescent="0.25">
      <c r="A36" s="80"/>
      <c r="B36" s="80"/>
      <c r="C36" s="22">
        <v>0.71199999999999997</v>
      </c>
      <c r="D36" s="29">
        <v>18.600000000000001</v>
      </c>
      <c r="E36" s="29">
        <v>26.7</v>
      </c>
      <c r="F36" s="29">
        <v>10.6</v>
      </c>
      <c r="G36" s="29">
        <v>0</v>
      </c>
      <c r="H36" s="29">
        <v>20.3</v>
      </c>
      <c r="I36" s="29">
        <v>17.2</v>
      </c>
      <c r="J36" s="29">
        <v>29.6</v>
      </c>
      <c r="K36" s="29">
        <v>0.93</v>
      </c>
      <c r="L36" s="29">
        <v>25.5</v>
      </c>
    </row>
    <row r="37" spans="1:12" x14ac:dyDescent="0.25">
      <c r="A37" s="80"/>
      <c r="B37" s="80"/>
      <c r="C37" s="22">
        <v>0.89859999999999995</v>
      </c>
      <c r="D37" s="29">
        <v>11.1</v>
      </c>
      <c r="E37" s="29">
        <v>17</v>
      </c>
      <c r="F37" s="29">
        <v>5.3</v>
      </c>
      <c r="G37" s="29">
        <v>0.2</v>
      </c>
      <c r="H37" s="29">
        <v>17.3</v>
      </c>
      <c r="I37" s="29">
        <v>16.399999999999999</v>
      </c>
      <c r="J37" s="29">
        <v>27.4</v>
      </c>
      <c r="K37" s="29">
        <v>0.9</v>
      </c>
      <c r="L37" s="29">
        <v>24.5</v>
      </c>
    </row>
    <row r="38" spans="1:12" x14ac:dyDescent="0.25">
      <c r="A38" s="80"/>
      <c r="B38" s="80"/>
      <c r="C38" s="22">
        <v>0.56857142857142862</v>
      </c>
      <c r="D38" s="29">
        <v>15.8</v>
      </c>
      <c r="E38" s="29">
        <v>23.3</v>
      </c>
      <c r="F38" s="29">
        <v>9.3000000000000007</v>
      </c>
      <c r="G38" s="29">
        <v>0</v>
      </c>
      <c r="H38" s="29">
        <v>20.3</v>
      </c>
      <c r="I38" s="29">
        <v>15.9</v>
      </c>
      <c r="J38" s="29">
        <v>24.7</v>
      </c>
      <c r="K38" s="29">
        <v>0</v>
      </c>
      <c r="L38" s="29">
        <v>24</v>
      </c>
    </row>
    <row r="39" spans="1:12" x14ac:dyDescent="0.25">
      <c r="A39" s="80"/>
      <c r="B39" s="80"/>
      <c r="C39" s="22">
        <v>1.1599999999999999</v>
      </c>
      <c r="D39" s="29">
        <v>12.6</v>
      </c>
      <c r="E39" s="29">
        <v>22.3</v>
      </c>
      <c r="F39" s="29">
        <v>2.1</v>
      </c>
      <c r="G39" s="29">
        <v>0</v>
      </c>
      <c r="H39" s="29">
        <v>19.7</v>
      </c>
      <c r="I39" s="29">
        <v>15.3</v>
      </c>
      <c r="J39" s="29">
        <v>24.7</v>
      </c>
      <c r="K39" s="29">
        <v>0</v>
      </c>
      <c r="L39" s="29">
        <v>23.7</v>
      </c>
    </row>
    <row r="40" spans="1:12" x14ac:dyDescent="0.25">
      <c r="A40" s="80"/>
      <c r="B40" s="81"/>
      <c r="C40" s="22">
        <v>0.25624999999999998</v>
      </c>
      <c r="D40" s="29">
        <v>13.1</v>
      </c>
      <c r="E40" s="29">
        <v>24.6</v>
      </c>
      <c r="F40" s="29">
        <v>0.4</v>
      </c>
      <c r="G40" s="29">
        <v>0</v>
      </c>
      <c r="H40" s="29">
        <v>19.7</v>
      </c>
      <c r="I40" s="29">
        <v>14.7</v>
      </c>
      <c r="J40" s="29">
        <v>24.7</v>
      </c>
      <c r="K40" s="29">
        <v>0</v>
      </c>
      <c r="L40" s="29">
        <v>23.7</v>
      </c>
    </row>
    <row r="41" spans="1:12" x14ac:dyDescent="0.25">
      <c r="A41" s="80"/>
      <c r="B41" s="79" t="s">
        <v>44</v>
      </c>
      <c r="C41" s="22">
        <v>1.8184</v>
      </c>
      <c r="D41" s="29">
        <v>18.8</v>
      </c>
      <c r="E41" s="29">
        <v>27.2</v>
      </c>
      <c r="F41" s="29">
        <v>12</v>
      </c>
      <c r="G41" s="29">
        <v>2.5</v>
      </c>
      <c r="H41" s="29">
        <v>20.3</v>
      </c>
      <c r="I41" s="29">
        <v>16.399999999999999</v>
      </c>
      <c r="J41" s="29">
        <v>29.6</v>
      </c>
      <c r="K41" s="29">
        <v>0.93</v>
      </c>
      <c r="L41" s="29">
        <v>25.9</v>
      </c>
    </row>
    <row r="42" spans="1:12" x14ac:dyDescent="0.25">
      <c r="A42" s="80"/>
      <c r="B42" s="80"/>
      <c r="C42" s="22">
        <v>1.548</v>
      </c>
      <c r="D42" s="29">
        <v>18.600000000000001</v>
      </c>
      <c r="E42" s="29">
        <v>26.7</v>
      </c>
      <c r="F42" s="29">
        <v>10.6</v>
      </c>
      <c r="G42" s="29">
        <v>0</v>
      </c>
      <c r="H42" s="29">
        <v>20.3</v>
      </c>
      <c r="I42" s="29">
        <v>17.2</v>
      </c>
      <c r="J42" s="29">
        <v>29.6</v>
      </c>
      <c r="K42" s="29">
        <v>0.93</v>
      </c>
      <c r="L42" s="29">
        <v>25.5</v>
      </c>
    </row>
    <row r="43" spans="1:12" x14ac:dyDescent="0.25">
      <c r="A43" s="80"/>
      <c r="B43" s="80"/>
      <c r="C43" s="22">
        <v>0.84879999999999978</v>
      </c>
      <c r="D43" s="29">
        <v>11.1</v>
      </c>
      <c r="E43" s="29">
        <v>17</v>
      </c>
      <c r="F43" s="29">
        <v>5.3</v>
      </c>
      <c r="G43" s="29">
        <v>0.2</v>
      </c>
      <c r="H43" s="29">
        <v>17.3</v>
      </c>
      <c r="I43" s="29">
        <v>16.399999999999999</v>
      </c>
      <c r="J43" s="29">
        <v>27.4</v>
      </c>
      <c r="K43" s="29">
        <v>0.9</v>
      </c>
      <c r="L43" s="29">
        <v>24.5</v>
      </c>
    </row>
    <row r="44" spans="1:12" x14ac:dyDescent="0.25">
      <c r="A44" s="80"/>
      <c r="B44" s="80"/>
      <c r="C44" s="22">
        <v>0.70812500000000012</v>
      </c>
      <c r="D44" s="29">
        <v>15.8</v>
      </c>
      <c r="E44" s="29">
        <v>23.3</v>
      </c>
      <c r="F44" s="29">
        <v>9.3000000000000007</v>
      </c>
      <c r="G44" s="29">
        <v>0</v>
      </c>
      <c r="H44" s="29">
        <v>20.3</v>
      </c>
      <c r="I44" s="29">
        <v>15.9</v>
      </c>
      <c r="J44" s="29">
        <v>24.7</v>
      </c>
      <c r="K44" s="29">
        <v>0</v>
      </c>
      <c r="L44" s="29">
        <v>24</v>
      </c>
    </row>
    <row r="45" spans="1:12" x14ac:dyDescent="0.25">
      <c r="A45" s="80"/>
      <c r="B45" s="80"/>
      <c r="C45" s="22">
        <v>0.23600000000000004</v>
      </c>
      <c r="D45" s="29">
        <v>12.6</v>
      </c>
      <c r="E45" s="29">
        <v>22.3</v>
      </c>
      <c r="F45" s="29">
        <v>2.1</v>
      </c>
      <c r="G45" s="29">
        <v>0</v>
      </c>
      <c r="H45" s="29">
        <v>19.7</v>
      </c>
      <c r="I45" s="29">
        <v>15.3</v>
      </c>
      <c r="J45" s="29">
        <v>24.7</v>
      </c>
      <c r="K45" s="29">
        <v>0</v>
      </c>
      <c r="L45" s="29">
        <v>23.7</v>
      </c>
    </row>
    <row r="46" spans="1:12" x14ac:dyDescent="0.25">
      <c r="A46" s="80"/>
      <c r="B46" s="81"/>
      <c r="C46" s="22">
        <v>0.496</v>
      </c>
      <c r="D46" s="29">
        <v>13.1</v>
      </c>
      <c r="E46" s="29">
        <v>24.6</v>
      </c>
      <c r="F46" s="29">
        <v>0.4</v>
      </c>
      <c r="G46" s="29">
        <v>0</v>
      </c>
      <c r="H46" s="29">
        <v>19.7</v>
      </c>
      <c r="I46" s="29">
        <v>14.7</v>
      </c>
      <c r="J46" s="29">
        <v>24.7</v>
      </c>
      <c r="K46" s="29">
        <v>0</v>
      </c>
      <c r="L46" s="29">
        <v>23.7</v>
      </c>
    </row>
    <row r="47" spans="1:12" x14ac:dyDescent="0.25">
      <c r="A47" s="80"/>
      <c r="B47" s="79" t="s">
        <v>41</v>
      </c>
      <c r="C47" s="22">
        <v>1.5047999999999999</v>
      </c>
      <c r="D47" s="29">
        <v>18.8</v>
      </c>
      <c r="E47" s="29">
        <v>27.2</v>
      </c>
      <c r="F47" s="29">
        <v>12</v>
      </c>
      <c r="G47" s="29">
        <v>2.5</v>
      </c>
      <c r="H47" s="29">
        <v>20.3</v>
      </c>
      <c r="I47" s="29">
        <v>16.399999999999999</v>
      </c>
      <c r="J47" s="29">
        <v>29.6</v>
      </c>
      <c r="K47" s="29">
        <v>0.93</v>
      </c>
      <c r="L47" s="29">
        <v>25.9</v>
      </c>
    </row>
    <row r="48" spans="1:12" x14ac:dyDescent="0.25">
      <c r="A48" s="80"/>
      <c r="B48" s="80"/>
      <c r="C48" s="22">
        <v>2.464</v>
      </c>
      <c r="D48" s="29">
        <v>18.600000000000001</v>
      </c>
      <c r="E48" s="29">
        <v>26.7</v>
      </c>
      <c r="F48" s="29">
        <v>10.6</v>
      </c>
      <c r="G48" s="29">
        <v>0</v>
      </c>
      <c r="H48" s="29">
        <v>20.3</v>
      </c>
      <c r="I48" s="29">
        <v>17.2</v>
      </c>
      <c r="J48" s="29">
        <v>29.6</v>
      </c>
      <c r="K48" s="29">
        <v>0.93</v>
      </c>
      <c r="L48" s="29">
        <v>25.5</v>
      </c>
    </row>
    <row r="49" spans="1:12" x14ac:dyDescent="0.25">
      <c r="A49" s="80"/>
      <c r="B49" s="80"/>
      <c r="C49" s="22">
        <v>0.97680000000000011</v>
      </c>
      <c r="D49" s="29">
        <v>11.1</v>
      </c>
      <c r="E49" s="29">
        <v>17</v>
      </c>
      <c r="F49" s="29">
        <v>5.3</v>
      </c>
      <c r="G49" s="29">
        <v>0.2</v>
      </c>
      <c r="H49" s="29">
        <v>17.3</v>
      </c>
      <c r="I49" s="29">
        <v>16.399999999999999</v>
      </c>
      <c r="J49" s="29">
        <v>27.4</v>
      </c>
      <c r="K49" s="29">
        <v>0.9</v>
      </c>
      <c r="L49" s="29">
        <v>24.5</v>
      </c>
    </row>
    <row r="50" spans="1:12" x14ac:dyDescent="0.25">
      <c r="A50" s="80"/>
      <c r="B50" s="80"/>
      <c r="C50" s="22">
        <v>0.80888888888888888</v>
      </c>
      <c r="D50" s="29">
        <v>15.8</v>
      </c>
      <c r="E50" s="29">
        <v>23.3</v>
      </c>
      <c r="F50" s="29">
        <v>9.3000000000000007</v>
      </c>
      <c r="G50" s="29">
        <v>0</v>
      </c>
      <c r="H50" s="29">
        <v>20.3</v>
      </c>
      <c r="I50" s="29">
        <v>15.9</v>
      </c>
      <c r="J50" s="29">
        <v>24.7</v>
      </c>
      <c r="K50" s="29">
        <v>0</v>
      </c>
      <c r="L50" s="29">
        <v>24</v>
      </c>
    </row>
    <row r="51" spans="1:12" x14ac:dyDescent="0.25">
      <c r="A51" s="80"/>
      <c r="B51" s="80"/>
      <c r="C51" s="22">
        <v>1.01</v>
      </c>
      <c r="D51" s="29">
        <v>12.6</v>
      </c>
      <c r="E51" s="29">
        <v>22.3</v>
      </c>
      <c r="F51" s="29">
        <v>2.1</v>
      </c>
      <c r="G51" s="29">
        <v>0</v>
      </c>
      <c r="H51" s="29">
        <v>19.7</v>
      </c>
      <c r="I51" s="29">
        <v>15.3</v>
      </c>
      <c r="J51" s="29">
        <v>24.7</v>
      </c>
      <c r="K51" s="29">
        <v>0</v>
      </c>
      <c r="L51" s="29">
        <v>23.7</v>
      </c>
    </row>
    <row r="52" spans="1:12" x14ac:dyDescent="0.25">
      <c r="A52" s="81"/>
      <c r="B52" s="81"/>
      <c r="C52" s="22">
        <v>0.63</v>
      </c>
      <c r="D52" s="29">
        <v>13.1</v>
      </c>
      <c r="E52" s="29">
        <v>24.6</v>
      </c>
      <c r="F52" s="29">
        <v>0.4</v>
      </c>
      <c r="G52" s="29">
        <v>0</v>
      </c>
      <c r="H52" s="29">
        <v>19.7</v>
      </c>
      <c r="I52" s="29">
        <v>14.7</v>
      </c>
      <c r="J52" s="29">
        <v>24.7</v>
      </c>
      <c r="K52" s="29">
        <v>0</v>
      </c>
      <c r="L52" s="29">
        <v>23.7</v>
      </c>
    </row>
    <row r="53" spans="1:12" x14ac:dyDescent="0.25">
      <c r="A53" s="23"/>
      <c r="B53" s="25" t="s">
        <v>127</v>
      </c>
      <c r="C53" s="47">
        <v>1</v>
      </c>
      <c r="D53" s="38">
        <v>0.43577073793449062</v>
      </c>
      <c r="E53" s="38">
        <v>0.31184764855851616</v>
      </c>
      <c r="F53" s="38">
        <v>0.42032203572382726</v>
      </c>
      <c r="G53" s="39">
        <v>0.22633276846585332</v>
      </c>
      <c r="H53" s="39">
        <v>0.1783566478672115</v>
      </c>
      <c r="I53" s="38">
        <v>0.50979605980256193</v>
      </c>
      <c r="J53" s="38">
        <v>0.54382503728040521</v>
      </c>
      <c r="K53" s="38">
        <v>0.46421211484306302</v>
      </c>
      <c r="L53" s="38">
        <v>0.53068704909057307</v>
      </c>
    </row>
    <row r="54" spans="1:12" x14ac:dyDescent="0.25">
      <c r="A54" s="23"/>
      <c r="C54" s="75" t="s">
        <v>4</v>
      </c>
      <c r="D54" s="54">
        <v>48</v>
      </c>
      <c r="E54" s="52"/>
      <c r="F54" s="52"/>
      <c r="G54" s="52"/>
      <c r="H54" s="52"/>
      <c r="I54" s="52"/>
      <c r="J54" s="52"/>
      <c r="K54" s="52"/>
      <c r="L54" s="52"/>
    </row>
    <row r="55" spans="1:12" x14ac:dyDescent="0.25">
      <c r="C55" s="51" t="s">
        <v>105</v>
      </c>
      <c r="D55" s="49" t="s">
        <v>106</v>
      </c>
      <c r="E55" s="52"/>
      <c r="F55" s="52"/>
      <c r="G55" s="52"/>
      <c r="H55" s="52"/>
      <c r="I55" s="52"/>
      <c r="J55" s="52"/>
      <c r="K55" s="52"/>
      <c r="L55" s="52"/>
    </row>
    <row r="57" spans="1:12" ht="105" x14ac:dyDescent="0.25">
      <c r="A57" s="32" t="s">
        <v>35</v>
      </c>
      <c r="B57" s="21" t="s">
        <v>36</v>
      </c>
      <c r="C57" s="21" t="s">
        <v>52</v>
      </c>
      <c r="D57" s="20" t="s">
        <v>143</v>
      </c>
      <c r="E57" s="20" t="s">
        <v>142</v>
      </c>
      <c r="F57" s="21" t="s">
        <v>144</v>
      </c>
      <c r="G57" s="21" t="s">
        <v>97</v>
      </c>
      <c r="H57" s="20" t="s">
        <v>141</v>
      </c>
      <c r="I57" s="20" t="s">
        <v>102</v>
      </c>
      <c r="J57" s="20" t="s">
        <v>98</v>
      </c>
      <c r="K57" s="20" t="s">
        <v>145</v>
      </c>
      <c r="L57" s="21" t="s">
        <v>99</v>
      </c>
    </row>
    <row r="58" spans="1:12" x14ac:dyDescent="0.25">
      <c r="A58" s="79" t="s">
        <v>12</v>
      </c>
      <c r="B58" s="79" t="s">
        <v>45</v>
      </c>
      <c r="C58" s="22">
        <v>1.3013953488372099</v>
      </c>
      <c r="D58" s="29">
        <v>18.5</v>
      </c>
      <c r="E58" s="29">
        <v>23.5</v>
      </c>
      <c r="F58" s="29">
        <v>11.5</v>
      </c>
      <c r="G58" s="29">
        <v>0</v>
      </c>
      <c r="H58" s="29">
        <v>17.2</v>
      </c>
      <c r="I58" s="29">
        <v>18.07</v>
      </c>
      <c r="J58" s="29">
        <v>28.6</v>
      </c>
      <c r="K58" s="29">
        <v>0.34</v>
      </c>
      <c r="L58" s="29">
        <v>25.49</v>
      </c>
    </row>
    <row r="59" spans="1:12" x14ac:dyDescent="0.25">
      <c r="A59" s="80"/>
      <c r="B59" s="80"/>
      <c r="C59" s="22">
        <v>3.0590000000000002</v>
      </c>
      <c r="D59" s="29">
        <v>16.8</v>
      </c>
      <c r="E59" s="29">
        <v>21.6</v>
      </c>
      <c r="F59" s="29">
        <v>11.4</v>
      </c>
      <c r="G59" s="29">
        <v>0</v>
      </c>
      <c r="H59" s="29">
        <v>17.5</v>
      </c>
      <c r="I59" s="29">
        <v>17.649999999999999</v>
      </c>
      <c r="J59" s="29">
        <v>28.6</v>
      </c>
      <c r="K59" s="29">
        <v>0.32</v>
      </c>
      <c r="L59" s="29">
        <v>25.21</v>
      </c>
    </row>
    <row r="60" spans="1:12" x14ac:dyDescent="0.25">
      <c r="A60" s="80"/>
      <c r="B60" s="80"/>
      <c r="C60" s="22">
        <v>0.76879999999999993</v>
      </c>
      <c r="D60" s="29">
        <v>16.7</v>
      </c>
      <c r="E60" s="29">
        <v>23</v>
      </c>
      <c r="F60" s="29">
        <v>9.8000000000000007</v>
      </c>
      <c r="G60" s="29">
        <v>0</v>
      </c>
      <c r="H60" s="29">
        <v>17.600000000000001</v>
      </c>
      <c r="I60" s="29">
        <v>17.670000000000002</v>
      </c>
      <c r="J60" s="29">
        <v>28.6</v>
      </c>
      <c r="K60" s="29">
        <v>0</v>
      </c>
      <c r="L60" s="29">
        <v>25.16</v>
      </c>
    </row>
    <row r="61" spans="1:12" x14ac:dyDescent="0.25">
      <c r="A61" s="80"/>
      <c r="B61" s="80"/>
      <c r="C61" s="22">
        <v>9.0389999999999998E-2</v>
      </c>
      <c r="D61" s="29">
        <v>21.1</v>
      </c>
      <c r="E61" s="29">
        <v>27</v>
      </c>
      <c r="F61" s="29">
        <v>12.1</v>
      </c>
      <c r="G61" s="29">
        <v>0</v>
      </c>
      <c r="H61" s="29">
        <v>21.3</v>
      </c>
      <c r="I61" s="29">
        <v>20.3</v>
      </c>
      <c r="J61" s="29">
        <v>27.8</v>
      </c>
      <c r="K61" s="29">
        <v>0.18</v>
      </c>
      <c r="L61" s="29">
        <v>25.47</v>
      </c>
    </row>
    <row r="62" spans="1:12" x14ac:dyDescent="0.25">
      <c r="A62" s="80"/>
      <c r="B62" s="80"/>
      <c r="C62" s="22">
        <v>2.496</v>
      </c>
      <c r="D62" s="29">
        <v>10.6</v>
      </c>
      <c r="E62" s="29">
        <v>13.8</v>
      </c>
      <c r="F62" s="29">
        <v>9.4</v>
      </c>
      <c r="G62" s="29">
        <v>12.2</v>
      </c>
      <c r="H62" s="29">
        <v>12.9</v>
      </c>
      <c r="I62" s="29">
        <v>8.98</v>
      </c>
      <c r="J62" s="29">
        <v>17.3</v>
      </c>
      <c r="K62" s="29">
        <v>4.82</v>
      </c>
      <c r="L62" s="29">
        <v>18.72</v>
      </c>
    </row>
    <row r="63" spans="1:12" x14ac:dyDescent="0.25">
      <c r="A63" s="80"/>
      <c r="B63" s="80"/>
      <c r="C63" s="22">
        <v>1.6260000000000001</v>
      </c>
      <c r="D63" s="29">
        <v>17.899999999999999</v>
      </c>
      <c r="E63" s="29">
        <v>26</v>
      </c>
      <c r="F63" s="29">
        <v>7.6</v>
      </c>
      <c r="G63" s="29">
        <v>0</v>
      </c>
      <c r="H63" s="29">
        <v>15.9</v>
      </c>
      <c r="I63" s="29">
        <v>12.5</v>
      </c>
      <c r="J63" s="29">
        <v>26</v>
      </c>
      <c r="K63" s="29">
        <v>3.7570000000000001</v>
      </c>
      <c r="L63" s="29">
        <v>16.690000000000001</v>
      </c>
    </row>
    <row r="64" spans="1:12" x14ac:dyDescent="0.25">
      <c r="A64" s="80"/>
      <c r="B64" s="81"/>
      <c r="C64" s="22">
        <v>1.8900000000000001</v>
      </c>
      <c r="D64" s="29">
        <v>17.600000000000001</v>
      </c>
      <c r="E64" s="29">
        <v>24.2</v>
      </c>
      <c r="F64" s="29">
        <v>8.1999999999999993</v>
      </c>
      <c r="G64" s="29">
        <v>0</v>
      </c>
      <c r="H64" s="29">
        <v>16.399999999999999</v>
      </c>
      <c r="I64" s="29">
        <v>14.5</v>
      </c>
      <c r="J64" s="29">
        <v>26</v>
      </c>
      <c r="K64" s="29">
        <v>0</v>
      </c>
      <c r="L64" s="29">
        <v>17.670000000000002</v>
      </c>
    </row>
    <row r="65" spans="1:12" x14ac:dyDescent="0.25">
      <c r="A65" s="80"/>
      <c r="B65" s="79" t="s">
        <v>46</v>
      </c>
      <c r="C65" s="22">
        <v>0.45459595959595961</v>
      </c>
      <c r="D65" s="29">
        <v>18.5</v>
      </c>
      <c r="E65" s="29">
        <v>23.5</v>
      </c>
      <c r="F65" s="29">
        <v>11.5</v>
      </c>
      <c r="G65" s="29">
        <v>0</v>
      </c>
      <c r="H65" s="29">
        <v>17.2</v>
      </c>
      <c r="I65" s="29">
        <v>18.07</v>
      </c>
      <c r="J65" s="29">
        <v>28.6</v>
      </c>
      <c r="K65" s="29">
        <v>0.34</v>
      </c>
      <c r="L65" s="29">
        <v>25.49</v>
      </c>
    </row>
    <row r="66" spans="1:12" x14ac:dyDescent="0.25">
      <c r="A66" s="80"/>
      <c r="B66" s="80"/>
      <c r="C66" s="22">
        <v>0.99599999999999989</v>
      </c>
      <c r="D66" s="29">
        <v>16.8</v>
      </c>
      <c r="E66" s="29">
        <v>21.6</v>
      </c>
      <c r="F66" s="29">
        <v>11.4</v>
      </c>
      <c r="G66" s="29">
        <v>0</v>
      </c>
      <c r="H66" s="29">
        <v>17.5</v>
      </c>
      <c r="I66" s="29">
        <v>17.649999999999999</v>
      </c>
      <c r="J66" s="29">
        <v>28.6</v>
      </c>
      <c r="K66" s="29">
        <v>0.32</v>
      </c>
      <c r="L66" s="29">
        <v>25.21</v>
      </c>
    </row>
    <row r="67" spans="1:12" x14ac:dyDescent="0.25">
      <c r="A67" s="80"/>
      <c r="B67" s="80"/>
      <c r="C67" s="22">
        <v>1.4028571428571426</v>
      </c>
      <c r="D67" s="29">
        <v>16.7</v>
      </c>
      <c r="E67" s="29">
        <v>23</v>
      </c>
      <c r="F67" s="29">
        <v>9.8000000000000007</v>
      </c>
      <c r="G67" s="29">
        <v>0</v>
      </c>
      <c r="H67" s="29">
        <v>17.600000000000001</v>
      </c>
      <c r="I67" s="29">
        <v>17.670000000000002</v>
      </c>
      <c r="J67" s="29">
        <v>28.6</v>
      </c>
      <c r="K67" s="29">
        <v>0</v>
      </c>
      <c r="L67" s="29">
        <v>25.16</v>
      </c>
    </row>
    <row r="68" spans="1:12" x14ac:dyDescent="0.25">
      <c r="A68" s="80"/>
      <c r="B68" s="80"/>
      <c r="C68" s="22">
        <v>7.1260000000000004E-2</v>
      </c>
      <c r="D68" s="29">
        <v>21.1</v>
      </c>
      <c r="E68" s="29">
        <v>27</v>
      </c>
      <c r="F68" s="29">
        <v>12.1</v>
      </c>
      <c r="G68" s="29">
        <v>0</v>
      </c>
      <c r="H68" s="29">
        <v>21.3</v>
      </c>
      <c r="I68" s="29">
        <v>20.3</v>
      </c>
      <c r="J68" s="29">
        <v>27.8</v>
      </c>
      <c r="K68" s="29">
        <v>0.18</v>
      </c>
      <c r="L68" s="29">
        <v>25.47</v>
      </c>
    </row>
    <row r="69" spans="1:12" x14ac:dyDescent="0.25">
      <c r="A69" s="80"/>
      <c r="B69" s="80"/>
      <c r="C69" s="22">
        <v>1.3084761904761906</v>
      </c>
      <c r="D69" s="29">
        <v>10.6</v>
      </c>
      <c r="E69" s="29">
        <v>13.8</v>
      </c>
      <c r="F69" s="29">
        <v>9.4</v>
      </c>
      <c r="G69" s="29">
        <v>12.2</v>
      </c>
      <c r="H69" s="29">
        <v>12.9</v>
      </c>
      <c r="I69" s="29">
        <v>8.98</v>
      </c>
      <c r="J69" s="29">
        <v>17.3</v>
      </c>
      <c r="K69" s="29">
        <v>4.82</v>
      </c>
      <c r="L69" s="29">
        <v>18.72</v>
      </c>
    </row>
    <row r="70" spans="1:12" x14ac:dyDescent="0.25">
      <c r="A70" s="80"/>
      <c r="B70" s="80"/>
      <c r="C70" s="22">
        <v>1.2239999999999998</v>
      </c>
      <c r="D70" s="29">
        <v>17.899999999999999</v>
      </c>
      <c r="E70" s="29">
        <v>26</v>
      </c>
      <c r="F70" s="29">
        <v>7.6</v>
      </c>
      <c r="G70" s="29">
        <v>0</v>
      </c>
      <c r="H70" s="29">
        <v>15.9</v>
      </c>
      <c r="I70" s="29">
        <v>12.5</v>
      </c>
      <c r="J70" s="29">
        <v>26</v>
      </c>
      <c r="K70" s="29">
        <v>3.7570000000000001</v>
      </c>
      <c r="L70" s="29">
        <v>16.690000000000001</v>
      </c>
    </row>
    <row r="71" spans="1:12" x14ac:dyDescent="0.25">
      <c r="A71" s="80"/>
      <c r="B71" s="81"/>
      <c r="C71" s="22">
        <v>0.90800000000000003</v>
      </c>
      <c r="D71" s="29">
        <v>17.600000000000001</v>
      </c>
      <c r="E71" s="29">
        <v>24.2</v>
      </c>
      <c r="F71" s="29">
        <v>8.1999999999999993</v>
      </c>
      <c r="G71" s="29">
        <v>0</v>
      </c>
      <c r="H71" s="29">
        <v>16.399999999999999</v>
      </c>
      <c r="I71" s="29">
        <v>14.5</v>
      </c>
      <c r="J71" s="29">
        <v>26</v>
      </c>
      <c r="K71" s="29">
        <v>0</v>
      </c>
      <c r="L71" s="29">
        <v>17.670000000000002</v>
      </c>
    </row>
    <row r="72" spans="1:12" x14ac:dyDescent="0.25">
      <c r="A72" s="80"/>
      <c r="B72" s="79" t="s">
        <v>47</v>
      </c>
      <c r="C72" s="22">
        <v>6.3240000000000005E-2</v>
      </c>
      <c r="D72" s="29">
        <v>21.1</v>
      </c>
      <c r="E72" s="29">
        <v>27</v>
      </c>
      <c r="F72" s="29">
        <v>12.1</v>
      </c>
      <c r="G72" s="29">
        <v>0</v>
      </c>
      <c r="H72" s="29">
        <v>21.3</v>
      </c>
      <c r="I72" s="29">
        <v>20.3</v>
      </c>
      <c r="J72" s="29">
        <v>27.8</v>
      </c>
      <c r="K72" s="29">
        <v>0.18</v>
      </c>
      <c r="L72" s="29">
        <v>25.47</v>
      </c>
    </row>
    <row r="73" spans="1:12" x14ac:dyDescent="0.25">
      <c r="A73" s="80"/>
      <c r="B73" s="80"/>
      <c r="C73" s="22">
        <v>2.8109999999999999</v>
      </c>
      <c r="D73" s="29">
        <v>10.6</v>
      </c>
      <c r="E73" s="29">
        <v>13.8</v>
      </c>
      <c r="F73" s="29">
        <v>9.4</v>
      </c>
      <c r="G73" s="29">
        <v>12.2</v>
      </c>
      <c r="H73" s="29">
        <v>12.9</v>
      </c>
      <c r="I73" s="29">
        <v>8.98</v>
      </c>
      <c r="J73" s="29">
        <v>17.3</v>
      </c>
      <c r="K73" s="29">
        <v>4.82</v>
      </c>
      <c r="L73" s="29">
        <v>18.72</v>
      </c>
    </row>
    <row r="74" spans="1:12" x14ac:dyDescent="0.25">
      <c r="A74" s="80"/>
      <c r="B74" s="80"/>
      <c r="C74" s="22">
        <v>1.75</v>
      </c>
      <c r="D74" s="29">
        <v>17.899999999999999</v>
      </c>
      <c r="E74" s="29">
        <v>26</v>
      </c>
      <c r="F74" s="29">
        <v>7.6</v>
      </c>
      <c r="G74" s="29">
        <v>0</v>
      </c>
      <c r="H74" s="29">
        <v>15.9</v>
      </c>
      <c r="I74" s="29">
        <v>12.5</v>
      </c>
      <c r="J74" s="29">
        <v>26</v>
      </c>
      <c r="K74" s="29">
        <v>3.7570000000000001</v>
      </c>
      <c r="L74" s="29">
        <v>16.690000000000001</v>
      </c>
    </row>
    <row r="75" spans="1:12" x14ac:dyDescent="0.25">
      <c r="A75" s="81"/>
      <c r="B75" s="81"/>
      <c r="C75" s="22">
        <v>1.3995000000000002</v>
      </c>
      <c r="D75" s="29">
        <v>17.600000000000001</v>
      </c>
      <c r="E75" s="29">
        <v>24.2</v>
      </c>
      <c r="F75" s="29">
        <v>8.1999999999999993</v>
      </c>
      <c r="G75" s="29">
        <v>0</v>
      </c>
      <c r="H75" s="29">
        <v>16.399999999999999</v>
      </c>
      <c r="I75" s="29">
        <v>14.5</v>
      </c>
      <c r="J75" s="29">
        <v>26</v>
      </c>
      <c r="K75" s="29">
        <v>0</v>
      </c>
      <c r="L75" s="29">
        <v>17.670000000000002</v>
      </c>
    </row>
    <row r="76" spans="1:12" x14ac:dyDescent="0.25">
      <c r="A76" s="23"/>
      <c r="B76" s="25" t="s">
        <v>127</v>
      </c>
      <c r="C76" s="47">
        <v>1</v>
      </c>
      <c r="D76" s="38">
        <v>-0.67447815224322061</v>
      </c>
      <c r="E76" s="38">
        <v>-0.59391747284783825</v>
      </c>
      <c r="F76" s="39">
        <v>-0.41740051764744424</v>
      </c>
      <c r="G76" s="39">
        <v>0.46571329869650524</v>
      </c>
      <c r="H76" s="38">
        <v>-0.71679388903944663</v>
      </c>
      <c r="I76" s="38">
        <v>-0.64485418499198488</v>
      </c>
      <c r="J76" s="41">
        <v>-0.49155665476037153</v>
      </c>
      <c r="K76" s="41">
        <v>0.48848524231791807</v>
      </c>
      <c r="L76" s="39">
        <v>-0.43807043804013812</v>
      </c>
    </row>
    <row r="77" spans="1:12" x14ac:dyDescent="0.25">
      <c r="A77" s="23"/>
      <c r="C77" s="75" t="s">
        <v>4</v>
      </c>
      <c r="D77" s="54">
        <v>18</v>
      </c>
      <c r="E77" s="52"/>
      <c r="F77" s="52"/>
      <c r="G77" s="52"/>
      <c r="H77" s="52"/>
      <c r="I77" s="52"/>
      <c r="J77" s="52"/>
      <c r="K77" s="52"/>
      <c r="L77" s="52"/>
    </row>
    <row r="78" spans="1:12" x14ac:dyDescent="0.25">
      <c r="C78" s="51" t="s">
        <v>105</v>
      </c>
      <c r="D78" s="49" t="s">
        <v>104</v>
      </c>
      <c r="E78" s="52"/>
      <c r="F78" s="52"/>
      <c r="G78" s="52"/>
      <c r="H78" s="52"/>
      <c r="I78" s="52"/>
      <c r="J78" s="52"/>
      <c r="K78" s="52"/>
      <c r="L78" s="52"/>
    </row>
    <row r="79" spans="1:12" x14ac:dyDescent="0.25">
      <c r="G79" s="53"/>
      <c r="J79" s="53"/>
      <c r="K79" s="53"/>
    </row>
    <row r="81" spans="1:12" ht="105" x14ac:dyDescent="0.25">
      <c r="A81" s="32" t="s">
        <v>35</v>
      </c>
      <c r="B81" s="21" t="s">
        <v>36</v>
      </c>
      <c r="C81" s="21" t="s">
        <v>52</v>
      </c>
      <c r="D81" s="20" t="s">
        <v>143</v>
      </c>
      <c r="E81" s="20" t="s">
        <v>142</v>
      </c>
      <c r="F81" s="20" t="s">
        <v>144</v>
      </c>
      <c r="G81" s="20" t="s">
        <v>97</v>
      </c>
      <c r="H81" s="20" t="s">
        <v>141</v>
      </c>
      <c r="I81" s="20" t="s">
        <v>102</v>
      </c>
      <c r="J81" s="20" t="s">
        <v>98</v>
      </c>
      <c r="K81" s="20" t="s">
        <v>145</v>
      </c>
      <c r="L81" s="20" t="s">
        <v>99</v>
      </c>
    </row>
    <row r="82" spans="1:12" x14ac:dyDescent="0.25">
      <c r="A82" s="76" t="s">
        <v>56</v>
      </c>
      <c r="B82" s="79" t="s">
        <v>48</v>
      </c>
      <c r="C82" s="22">
        <v>0.137706</v>
      </c>
      <c r="D82" s="29">
        <v>20.2</v>
      </c>
      <c r="E82" s="29">
        <v>29.2</v>
      </c>
      <c r="F82" s="29">
        <v>10.6</v>
      </c>
      <c r="G82" s="29">
        <v>0</v>
      </c>
      <c r="H82" s="29">
        <v>21.2</v>
      </c>
      <c r="I82" s="29">
        <v>17.7</v>
      </c>
      <c r="J82" s="29">
        <v>29.2</v>
      </c>
      <c r="K82" s="29">
        <v>0.9</v>
      </c>
      <c r="L82" s="29">
        <v>20.8</v>
      </c>
    </row>
    <row r="83" spans="1:12" x14ac:dyDescent="0.25">
      <c r="A83" s="77"/>
      <c r="B83" s="80"/>
      <c r="C83" s="22">
        <v>8.6382E-2</v>
      </c>
      <c r="D83" s="29">
        <v>19.399999999999999</v>
      </c>
      <c r="E83" s="29">
        <v>25.9</v>
      </c>
      <c r="F83" s="29">
        <v>12.6</v>
      </c>
      <c r="G83" s="29">
        <v>0</v>
      </c>
      <c r="H83" s="29">
        <v>21.5</v>
      </c>
      <c r="I83" s="29">
        <v>18.3</v>
      </c>
      <c r="J83" s="29">
        <v>29.2</v>
      </c>
      <c r="K83" s="29">
        <v>0.5</v>
      </c>
      <c r="L83" s="29">
        <v>21.2</v>
      </c>
    </row>
    <row r="84" spans="1:12" x14ac:dyDescent="0.25">
      <c r="A84" s="77"/>
      <c r="B84" s="80"/>
      <c r="C84" s="22">
        <v>4.4460000000000006</v>
      </c>
      <c r="D84" s="29">
        <v>8.1999999999999993</v>
      </c>
      <c r="E84" s="29">
        <v>10.5</v>
      </c>
      <c r="F84" s="29">
        <v>-0.4</v>
      </c>
      <c r="G84" s="29">
        <v>7.7</v>
      </c>
      <c r="H84" s="29">
        <v>11.7</v>
      </c>
      <c r="I84" s="29">
        <v>8.1</v>
      </c>
      <c r="J84" s="29">
        <v>16.100000000000001</v>
      </c>
      <c r="K84" s="29">
        <v>1.7</v>
      </c>
      <c r="L84" s="29">
        <v>18.600000000000001</v>
      </c>
    </row>
    <row r="85" spans="1:12" x14ac:dyDescent="0.25">
      <c r="A85" s="77"/>
      <c r="B85" s="80"/>
      <c r="C85" s="22">
        <v>2.6479999999999997</v>
      </c>
      <c r="D85" s="29">
        <v>16</v>
      </c>
      <c r="E85" s="29">
        <v>27.1</v>
      </c>
      <c r="F85" s="29">
        <v>3.9</v>
      </c>
      <c r="G85" s="29">
        <v>0</v>
      </c>
      <c r="H85" s="29">
        <v>14.7</v>
      </c>
      <c r="I85" s="29">
        <v>10.199999999999999</v>
      </c>
      <c r="J85" s="29">
        <v>27.1</v>
      </c>
      <c r="K85" s="29">
        <v>1.7</v>
      </c>
      <c r="L85" s="29">
        <v>17</v>
      </c>
    </row>
    <row r="86" spans="1:12" x14ac:dyDescent="0.25">
      <c r="A86" s="77"/>
      <c r="B86" s="81"/>
      <c r="C86" s="22">
        <v>4.2309999999999999</v>
      </c>
      <c r="D86" s="29">
        <v>17.2</v>
      </c>
      <c r="E86" s="29">
        <v>26.9</v>
      </c>
      <c r="F86" s="29">
        <v>5.8</v>
      </c>
      <c r="G86" s="29">
        <v>0</v>
      </c>
      <c r="H86" s="29">
        <v>16.3</v>
      </c>
      <c r="I86" s="29">
        <v>11.6</v>
      </c>
      <c r="J86" s="29">
        <v>27.1</v>
      </c>
      <c r="K86" s="29">
        <v>1.4</v>
      </c>
      <c r="L86" s="29">
        <v>16.899999999999999</v>
      </c>
    </row>
    <row r="87" spans="1:12" x14ac:dyDescent="0.25">
      <c r="A87" s="77"/>
      <c r="B87" s="79" t="s">
        <v>46</v>
      </c>
      <c r="C87" s="22">
        <v>0.15011000000000002</v>
      </c>
      <c r="D87" s="29">
        <v>20.2</v>
      </c>
      <c r="E87" s="29">
        <v>29.2</v>
      </c>
      <c r="F87" s="29">
        <v>10.6</v>
      </c>
      <c r="G87" s="29">
        <v>0</v>
      </c>
      <c r="H87" s="29">
        <v>21.2</v>
      </c>
      <c r="I87" s="29">
        <v>17.7</v>
      </c>
      <c r="J87" s="29">
        <v>29.2</v>
      </c>
      <c r="K87" s="29">
        <v>0.9</v>
      </c>
      <c r="L87" s="29">
        <v>20.8</v>
      </c>
    </row>
    <row r="88" spans="1:12" x14ac:dyDescent="0.25">
      <c r="A88" s="77"/>
      <c r="B88" s="80"/>
      <c r="C88" s="22">
        <v>9.7757999999999984E-2</v>
      </c>
      <c r="D88" s="29">
        <v>19.399999999999999</v>
      </c>
      <c r="E88" s="29">
        <v>25.9</v>
      </c>
      <c r="F88" s="29">
        <v>12.6</v>
      </c>
      <c r="G88" s="29">
        <v>0</v>
      </c>
      <c r="H88" s="29">
        <v>21.5</v>
      </c>
      <c r="I88" s="29">
        <v>18.3</v>
      </c>
      <c r="J88" s="29">
        <v>29.2</v>
      </c>
      <c r="K88" s="29">
        <v>0.5</v>
      </c>
      <c r="L88" s="29">
        <v>21.2</v>
      </c>
    </row>
    <row r="89" spans="1:12" x14ac:dyDescent="0.25">
      <c r="A89" s="77"/>
      <c r="B89" s="80"/>
      <c r="C89" s="22">
        <v>1.286</v>
      </c>
      <c r="D89" s="29">
        <v>8.1999999999999993</v>
      </c>
      <c r="E89" s="29">
        <v>10.5</v>
      </c>
      <c r="F89" s="29">
        <v>-0.4</v>
      </c>
      <c r="G89" s="29">
        <v>7.7</v>
      </c>
      <c r="H89" s="29">
        <v>11.7</v>
      </c>
      <c r="I89" s="29">
        <v>8.1</v>
      </c>
      <c r="J89" s="29">
        <v>16.100000000000001</v>
      </c>
      <c r="K89" s="29">
        <v>1.7</v>
      </c>
      <c r="L89" s="29">
        <v>18.600000000000001</v>
      </c>
    </row>
    <row r="90" spans="1:12" x14ac:dyDescent="0.25">
      <c r="A90" s="77"/>
      <c r="B90" s="80"/>
      <c r="C90" s="22">
        <v>1.2319999999999998</v>
      </c>
      <c r="D90" s="29">
        <v>16</v>
      </c>
      <c r="E90" s="29">
        <v>27.1</v>
      </c>
      <c r="F90" s="29">
        <v>3.9</v>
      </c>
      <c r="G90" s="29">
        <v>0</v>
      </c>
      <c r="H90" s="29">
        <v>14.7</v>
      </c>
      <c r="I90" s="29">
        <v>10.199999999999999</v>
      </c>
      <c r="J90" s="29">
        <v>27.1</v>
      </c>
      <c r="K90" s="29">
        <v>1.7</v>
      </c>
      <c r="L90" s="29">
        <v>17</v>
      </c>
    </row>
    <row r="91" spans="1:12" x14ac:dyDescent="0.25">
      <c r="A91" s="77"/>
      <c r="B91" s="81"/>
      <c r="C91" s="22">
        <v>2.3860000000000001</v>
      </c>
      <c r="D91" s="29">
        <v>17.2</v>
      </c>
      <c r="E91" s="29">
        <v>26.9</v>
      </c>
      <c r="F91" s="29">
        <v>5.8</v>
      </c>
      <c r="G91" s="29">
        <v>0</v>
      </c>
      <c r="H91" s="29">
        <v>16.3</v>
      </c>
      <c r="I91" s="29">
        <v>11.6</v>
      </c>
      <c r="J91" s="29">
        <v>27.1</v>
      </c>
      <c r="K91" s="29">
        <v>1.4</v>
      </c>
      <c r="L91" s="29">
        <v>16.899999999999999</v>
      </c>
    </row>
    <row r="92" spans="1:12" x14ac:dyDescent="0.25">
      <c r="A92" s="77"/>
      <c r="B92" s="79" t="s">
        <v>49</v>
      </c>
      <c r="C92" s="22">
        <v>0.10381399999999999</v>
      </c>
      <c r="D92" s="29">
        <v>20.2</v>
      </c>
      <c r="E92" s="29">
        <v>29.2</v>
      </c>
      <c r="F92" s="29">
        <v>10.6</v>
      </c>
      <c r="G92" s="29">
        <v>0</v>
      </c>
      <c r="H92" s="29">
        <v>21.2</v>
      </c>
      <c r="I92" s="29">
        <v>17.7</v>
      </c>
      <c r="J92" s="29">
        <v>29.2</v>
      </c>
      <c r="K92" s="29">
        <v>0.9</v>
      </c>
      <c r="L92" s="29">
        <v>20.8</v>
      </c>
    </row>
    <row r="93" spans="1:12" x14ac:dyDescent="0.25">
      <c r="A93" s="77"/>
      <c r="B93" s="80"/>
      <c r="C93" s="22">
        <v>6.1848E-2</v>
      </c>
      <c r="D93" s="29">
        <v>19.399999999999999</v>
      </c>
      <c r="E93" s="29">
        <v>25.9</v>
      </c>
      <c r="F93" s="29">
        <v>12.6</v>
      </c>
      <c r="G93" s="29">
        <v>0</v>
      </c>
      <c r="H93" s="29">
        <v>21.5</v>
      </c>
      <c r="I93" s="29">
        <v>18.3</v>
      </c>
      <c r="J93" s="29">
        <v>29.2</v>
      </c>
      <c r="K93" s="29">
        <v>0.5</v>
      </c>
      <c r="L93" s="29">
        <v>21.2</v>
      </c>
    </row>
    <row r="94" spans="1:12" x14ac:dyDescent="0.25">
      <c r="A94" s="77"/>
      <c r="B94" s="80"/>
      <c r="C94" s="22">
        <v>2.9471666666666665</v>
      </c>
      <c r="D94" s="29">
        <v>8.1999999999999993</v>
      </c>
      <c r="E94" s="29">
        <v>10.5</v>
      </c>
      <c r="F94" s="29">
        <v>-0.4</v>
      </c>
      <c r="G94" s="29">
        <v>7.7</v>
      </c>
      <c r="H94" s="29">
        <v>11.7</v>
      </c>
      <c r="I94" s="29">
        <v>8.1</v>
      </c>
      <c r="J94" s="29">
        <v>16.100000000000001</v>
      </c>
      <c r="K94" s="29">
        <v>1.7</v>
      </c>
      <c r="L94" s="29">
        <v>18.600000000000001</v>
      </c>
    </row>
    <row r="95" spans="1:12" x14ac:dyDescent="0.25">
      <c r="A95" s="77"/>
      <c r="B95" s="80"/>
      <c r="C95" s="22">
        <v>0.44857142857142857</v>
      </c>
      <c r="D95" s="29">
        <v>16</v>
      </c>
      <c r="E95" s="29">
        <v>27.1</v>
      </c>
      <c r="F95" s="29">
        <v>3.9</v>
      </c>
      <c r="G95" s="29">
        <v>0</v>
      </c>
      <c r="H95" s="29">
        <v>14.7</v>
      </c>
      <c r="I95" s="29">
        <v>10.199999999999999</v>
      </c>
      <c r="J95" s="29">
        <v>27.1</v>
      </c>
      <c r="K95" s="29">
        <v>1.7</v>
      </c>
      <c r="L95" s="29">
        <v>17</v>
      </c>
    </row>
    <row r="96" spans="1:12" x14ac:dyDescent="0.25">
      <c r="A96" s="77"/>
      <c r="B96" s="81"/>
      <c r="C96" s="22">
        <v>1.34</v>
      </c>
      <c r="D96" s="29">
        <v>17.2</v>
      </c>
      <c r="E96" s="29">
        <v>26.9</v>
      </c>
      <c r="F96" s="29">
        <v>5.8</v>
      </c>
      <c r="G96" s="29">
        <v>0</v>
      </c>
      <c r="H96" s="29">
        <v>16.3</v>
      </c>
      <c r="I96" s="29">
        <v>11.6</v>
      </c>
      <c r="J96" s="29">
        <v>27.1</v>
      </c>
      <c r="K96" s="29">
        <v>1.4</v>
      </c>
      <c r="L96" s="29">
        <v>16.899999999999999</v>
      </c>
    </row>
    <row r="97" spans="1:12" x14ac:dyDescent="0.25">
      <c r="A97" s="77"/>
      <c r="B97" s="79" t="s">
        <v>50</v>
      </c>
      <c r="C97" s="22">
        <v>0.14992</v>
      </c>
      <c r="D97" s="29">
        <v>20.2</v>
      </c>
      <c r="E97" s="29">
        <v>29.2</v>
      </c>
      <c r="F97" s="29">
        <v>10.6</v>
      </c>
      <c r="G97" s="29">
        <v>0</v>
      </c>
      <c r="H97" s="29">
        <v>21.2</v>
      </c>
      <c r="I97" s="29">
        <v>17.7</v>
      </c>
      <c r="J97" s="29">
        <v>29.2</v>
      </c>
      <c r="K97" s="29">
        <v>0.9</v>
      </c>
      <c r="L97" s="29">
        <v>20.8</v>
      </c>
    </row>
    <row r="98" spans="1:12" x14ac:dyDescent="0.25">
      <c r="A98" s="77"/>
      <c r="B98" s="80"/>
      <c r="C98" s="22">
        <v>8.3979999999999999E-2</v>
      </c>
      <c r="D98" s="29">
        <v>19.399999999999999</v>
      </c>
      <c r="E98" s="29">
        <v>25.9</v>
      </c>
      <c r="F98" s="29">
        <v>12.6</v>
      </c>
      <c r="G98" s="29">
        <v>0</v>
      </c>
      <c r="H98" s="29">
        <v>21.5</v>
      </c>
      <c r="I98" s="29">
        <v>18.3</v>
      </c>
      <c r="J98" s="29">
        <v>29.2</v>
      </c>
      <c r="K98" s="29">
        <v>0.5</v>
      </c>
      <c r="L98" s="29">
        <v>21.2</v>
      </c>
    </row>
    <row r="99" spans="1:12" x14ac:dyDescent="0.25">
      <c r="A99" s="77"/>
      <c r="B99" s="80"/>
      <c r="C99" s="22">
        <v>2.3359999999999994</v>
      </c>
      <c r="D99" s="29">
        <v>8.1999999999999993</v>
      </c>
      <c r="E99" s="29">
        <v>10.5</v>
      </c>
      <c r="F99" s="29">
        <v>-0.4</v>
      </c>
      <c r="G99" s="29">
        <v>7.7</v>
      </c>
      <c r="H99" s="29">
        <v>11.7</v>
      </c>
      <c r="I99" s="29">
        <v>8.1</v>
      </c>
      <c r="J99" s="29">
        <v>16.100000000000001</v>
      </c>
      <c r="K99" s="29">
        <v>1.7</v>
      </c>
      <c r="L99" s="29">
        <v>18.600000000000001</v>
      </c>
    </row>
    <row r="100" spans="1:12" x14ac:dyDescent="0.25">
      <c r="A100" s="77"/>
      <c r="B100" s="80"/>
      <c r="C100" s="22">
        <v>1.0059999999999998</v>
      </c>
      <c r="D100" s="29">
        <v>16</v>
      </c>
      <c r="E100" s="29">
        <v>27.1</v>
      </c>
      <c r="F100" s="29">
        <v>3.9</v>
      </c>
      <c r="G100" s="29">
        <v>0</v>
      </c>
      <c r="H100" s="29">
        <v>14.7</v>
      </c>
      <c r="I100" s="29">
        <v>10.199999999999999</v>
      </c>
      <c r="J100" s="29">
        <v>27.1</v>
      </c>
      <c r="K100" s="29">
        <v>1.7</v>
      </c>
      <c r="L100" s="29">
        <v>17</v>
      </c>
    </row>
    <row r="101" spans="1:12" x14ac:dyDescent="0.25">
      <c r="A101" s="77"/>
      <c r="B101" s="81"/>
      <c r="C101" s="22">
        <v>0.61599999999999999</v>
      </c>
      <c r="D101" s="29">
        <v>17.2</v>
      </c>
      <c r="E101" s="29">
        <v>26.9</v>
      </c>
      <c r="F101" s="29">
        <v>5.8</v>
      </c>
      <c r="G101" s="29">
        <v>0</v>
      </c>
      <c r="H101" s="29">
        <v>16.3</v>
      </c>
      <c r="I101" s="29">
        <v>11.6</v>
      </c>
      <c r="J101" s="29">
        <v>27.1</v>
      </c>
      <c r="K101" s="29">
        <v>1.4</v>
      </c>
      <c r="L101" s="29">
        <v>16.899999999999999</v>
      </c>
    </row>
    <row r="102" spans="1:12" x14ac:dyDescent="0.25">
      <c r="A102" s="77"/>
      <c r="B102" s="79" t="s">
        <v>51</v>
      </c>
      <c r="C102" s="22">
        <v>9.4829999999999998E-2</v>
      </c>
      <c r="D102" s="29">
        <v>20.2</v>
      </c>
      <c r="E102" s="29">
        <v>29.2</v>
      </c>
      <c r="F102" s="29">
        <v>10.6</v>
      </c>
      <c r="G102" s="29">
        <v>0</v>
      </c>
      <c r="H102" s="29">
        <v>21.2</v>
      </c>
      <c r="I102" s="29">
        <v>17.7</v>
      </c>
      <c r="J102" s="29">
        <v>29.2</v>
      </c>
      <c r="K102" s="29">
        <v>0.9</v>
      </c>
      <c r="L102" s="29">
        <v>20.8</v>
      </c>
    </row>
    <row r="103" spans="1:12" x14ac:dyDescent="0.25">
      <c r="A103" s="77"/>
      <c r="B103" s="80"/>
      <c r="C103" s="22">
        <v>9.8347999999999977E-2</v>
      </c>
      <c r="D103" s="29">
        <v>19.399999999999999</v>
      </c>
      <c r="E103" s="29">
        <v>25.9</v>
      </c>
      <c r="F103" s="29">
        <v>12.6</v>
      </c>
      <c r="G103" s="29">
        <v>0</v>
      </c>
      <c r="H103" s="29">
        <v>21.5</v>
      </c>
      <c r="I103" s="29">
        <v>18.3</v>
      </c>
      <c r="J103" s="29">
        <v>29.2</v>
      </c>
      <c r="K103" s="29">
        <v>0.5</v>
      </c>
      <c r="L103" s="29">
        <v>21.2</v>
      </c>
    </row>
    <row r="104" spans="1:12" x14ac:dyDescent="0.25">
      <c r="A104" s="77"/>
      <c r="B104" s="80"/>
      <c r="C104" s="22">
        <v>1.3320000000000003</v>
      </c>
      <c r="D104" s="29">
        <v>8.1999999999999993</v>
      </c>
      <c r="E104" s="29">
        <v>10.5</v>
      </c>
      <c r="F104" s="29">
        <v>-0.4</v>
      </c>
      <c r="G104" s="29">
        <v>7.7</v>
      </c>
      <c r="H104" s="29">
        <v>11.7</v>
      </c>
      <c r="I104" s="29">
        <v>8.1</v>
      </c>
      <c r="J104" s="29">
        <v>16.100000000000001</v>
      </c>
      <c r="K104" s="29">
        <v>1.7</v>
      </c>
      <c r="L104" s="29">
        <v>18.600000000000001</v>
      </c>
    </row>
    <row r="105" spans="1:12" x14ac:dyDescent="0.25">
      <c r="A105" s="77"/>
      <c r="B105" s="80"/>
      <c r="C105" s="22">
        <v>0.58399999999999985</v>
      </c>
      <c r="D105" s="29">
        <v>16</v>
      </c>
      <c r="E105" s="29">
        <v>27.1</v>
      </c>
      <c r="F105" s="29">
        <v>3.9</v>
      </c>
      <c r="G105" s="29">
        <v>0</v>
      </c>
      <c r="H105" s="29">
        <v>14.7</v>
      </c>
      <c r="I105" s="29">
        <v>10.199999999999999</v>
      </c>
      <c r="J105" s="29">
        <v>27.1</v>
      </c>
      <c r="K105" s="29">
        <v>1.7</v>
      </c>
      <c r="L105" s="29">
        <v>17</v>
      </c>
    </row>
    <row r="106" spans="1:12" x14ac:dyDescent="0.25">
      <c r="A106" s="78"/>
      <c r="B106" s="81"/>
      <c r="C106" s="22">
        <v>1.3960000000000001</v>
      </c>
      <c r="D106" s="29">
        <v>17.2</v>
      </c>
      <c r="E106" s="29">
        <v>26.9</v>
      </c>
      <c r="F106" s="29">
        <v>5.8</v>
      </c>
      <c r="G106" s="29">
        <v>0</v>
      </c>
      <c r="H106" s="29">
        <v>16.3</v>
      </c>
      <c r="I106" s="29">
        <v>11.6</v>
      </c>
      <c r="J106" s="29">
        <v>27.1</v>
      </c>
      <c r="K106" s="29">
        <v>1.4</v>
      </c>
      <c r="L106" s="29">
        <v>16.899999999999999</v>
      </c>
    </row>
    <row r="107" spans="1:12" x14ac:dyDescent="0.25">
      <c r="A107" s="25"/>
      <c r="B107" s="25" t="s">
        <v>127</v>
      </c>
      <c r="C107" s="47">
        <v>1</v>
      </c>
      <c r="D107" s="38">
        <v>-0.62983312682156012</v>
      </c>
      <c r="E107" s="38">
        <v>-0.51971340483318618</v>
      </c>
      <c r="F107" s="38">
        <v>-0.68565185171988841</v>
      </c>
      <c r="G107" s="38">
        <v>0.50704826272574766</v>
      </c>
      <c r="H107" s="38">
        <v>-0.69151301475419014</v>
      </c>
      <c r="I107" s="38">
        <v>-0.69515482215512314</v>
      </c>
      <c r="J107" s="38">
        <v>-0.59677915589350961</v>
      </c>
      <c r="K107" s="38">
        <v>0.6274108152241511</v>
      </c>
      <c r="L107" s="38">
        <v>-0.56096384743171446</v>
      </c>
    </row>
    <row r="108" spans="1:12" x14ac:dyDescent="0.25">
      <c r="A108" s="26"/>
      <c r="C108" s="75" t="s">
        <v>4</v>
      </c>
      <c r="D108" s="54">
        <v>25</v>
      </c>
      <c r="E108" s="52"/>
      <c r="F108" s="52"/>
      <c r="G108" s="52"/>
      <c r="H108" s="52"/>
      <c r="I108" s="52"/>
      <c r="J108" s="52"/>
      <c r="K108" s="52"/>
      <c r="L108" s="52"/>
    </row>
    <row r="109" spans="1:12" x14ac:dyDescent="0.25">
      <c r="C109" s="51" t="s">
        <v>105</v>
      </c>
      <c r="D109" s="49" t="s">
        <v>107</v>
      </c>
      <c r="E109" s="52"/>
      <c r="F109" s="52"/>
      <c r="G109" s="52"/>
      <c r="H109" s="52"/>
      <c r="I109" s="52"/>
      <c r="J109" s="52"/>
      <c r="K109" s="52"/>
      <c r="L109" s="52"/>
    </row>
    <row r="111" spans="1:12" x14ac:dyDescent="0.25">
      <c r="A111" s="24" t="s">
        <v>120</v>
      </c>
      <c r="B111" s="68">
        <f>MIN(C82:C106,C58:C75,C5:C52)</f>
        <v>0</v>
      </c>
    </row>
    <row r="112" spans="1:12" x14ac:dyDescent="0.25">
      <c r="A112" s="24" t="s">
        <v>121</v>
      </c>
      <c r="B112" s="68">
        <f>MAX(C82:C106,C58:C75,C5:C52)</f>
        <v>4.5439999999999996</v>
      </c>
    </row>
    <row r="113" spans="1:2" x14ac:dyDescent="0.25">
      <c r="A113" s="26" t="s">
        <v>122</v>
      </c>
      <c r="B113" s="68">
        <f>AVERAGE(C82:C106,C58:C75,C5:C52)</f>
        <v>1.3678352512526237</v>
      </c>
    </row>
    <row r="119" spans="1:2" x14ac:dyDescent="0.25">
      <c r="A119" s="25"/>
    </row>
    <row r="120" spans="1:2" x14ac:dyDescent="0.25">
      <c r="A120" s="26"/>
    </row>
    <row r="126" spans="1:2" x14ac:dyDescent="0.25">
      <c r="A126" s="25"/>
    </row>
    <row r="127" spans="1:2" x14ac:dyDescent="0.25">
      <c r="A127" s="26"/>
    </row>
    <row r="133" spans="1:1" x14ac:dyDescent="0.25">
      <c r="A133" s="25"/>
    </row>
    <row r="134" spans="1:1" x14ac:dyDescent="0.25">
      <c r="A134" s="26"/>
    </row>
  </sheetData>
  <mergeCells count="22">
    <mergeCell ref="A3:B3"/>
    <mergeCell ref="A5:A30"/>
    <mergeCell ref="A58:A75"/>
    <mergeCell ref="A31:A52"/>
    <mergeCell ref="B31:B34"/>
    <mergeCell ref="B35:B40"/>
    <mergeCell ref="B41:B46"/>
    <mergeCell ref="B47:B52"/>
    <mergeCell ref="B5:B10"/>
    <mergeCell ref="B11:B16"/>
    <mergeCell ref="B17:B20"/>
    <mergeCell ref="B21:B24"/>
    <mergeCell ref="B25:B30"/>
    <mergeCell ref="B58:B64"/>
    <mergeCell ref="B65:B71"/>
    <mergeCell ref="B72:B75"/>
    <mergeCell ref="A82:A106"/>
    <mergeCell ref="B82:B86"/>
    <mergeCell ref="B87:B91"/>
    <mergeCell ref="B92:B96"/>
    <mergeCell ref="B97:B101"/>
    <mergeCell ref="B102:B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Table S1_Weather data</vt:lpstr>
      <vt:lpstr>Table S2_Chill and heat days</vt:lpstr>
      <vt:lpstr>Table S3_Onset and length</vt:lpstr>
      <vt:lpstr>Table S4_Sugar concentration</vt:lpstr>
      <vt:lpstr>Table S5_Nectar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2026-04-17T09:14:05Z</dcterms:created>
  <dcterms:modified xsi:type="dcterms:W3CDTF">2026-04-17T09:15:12Z</dcterms:modified>
</cp:coreProperties>
</file>